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208-20-4 Most ev.č. 324-018 P.Wonky, Pardubice\PD\PDPS\F - Soupis praci\2021-11-25\F - Soupis praci_BEZ CEN\Podrobně\"/>
    </mc:Choice>
  </mc:AlternateContent>
  <xr:revisionPtr revIDLastSave="0" documentId="13_ncr:1_{B2327268-44A7-4EC1-9B0E-75E46DA31D48}" xr6:coauthVersionLast="47" xr6:coauthVersionMax="47" xr10:uidLastSave="{00000000-0000-0000-0000-000000000000}"/>
  <bookViews>
    <workbookView xWindow="-38520" yWindow="-120" windowWidth="38640" windowHeight="21390" activeTab="2" xr2:uid="{007E350A-2E6F-4FB1-8CC8-C0A0FD0FEA3E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" l="1"/>
  <c r="F3" i="3"/>
  <c r="F2" i="3"/>
  <c r="F1" i="3"/>
  <c r="B34" i="3"/>
  <c r="B12" i="3"/>
  <c r="C9" i="3"/>
  <c r="B7" i="3"/>
  <c r="C4" i="3"/>
  <c r="B4" i="3"/>
  <c r="B3" i="3"/>
  <c r="K261" i="2"/>
  <c r="J261" i="2"/>
  <c r="K260" i="2"/>
  <c r="J260" i="2"/>
  <c r="K259" i="2"/>
  <c r="J259" i="2"/>
  <c r="K258" i="2"/>
  <c r="J258" i="2"/>
  <c r="K257" i="2"/>
  <c r="J257" i="2"/>
  <c r="K256" i="2"/>
  <c r="J256" i="2"/>
  <c r="J253" i="2"/>
  <c r="I253" i="2"/>
  <c r="K253" i="2" s="1"/>
  <c r="F253" i="2"/>
  <c r="J252" i="2"/>
  <c r="I252" i="2"/>
  <c r="K252" i="2" s="1"/>
  <c r="F252" i="2"/>
  <c r="J250" i="2"/>
  <c r="I250" i="2"/>
  <c r="K250" i="2" s="1"/>
  <c r="F250" i="2"/>
  <c r="J249" i="2"/>
  <c r="I249" i="2"/>
  <c r="K249" i="2" s="1"/>
  <c r="F249" i="2"/>
  <c r="J248" i="2"/>
  <c r="I248" i="2"/>
  <c r="K248" i="2" s="1"/>
  <c r="F248" i="2"/>
  <c r="J246" i="2"/>
  <c r="I246" i="2"/>
  <c r="K246" i="2" s="1"/>
  <c r="F246" i="2"/>
  <c r="J244" i="2"/>
  <c r="I244" i="2"/>
  <c r="K244" i="2" s="1"/>
  <c r="F244" i="2"/>
  <c r="J242" i="2"/>
  <c r="I242" i="2"/>
  <c r="K242" i="2" s="1"/>
  <c r="F242" i="2"/>
  <c r="J241" i="2"/>
  <c r="I241" i="2"/>
  <c r="K241" i="2" s="1"/>
  <c r="F241" i="2"/>
  <c r="J240" i="2"/>
  <c r="I240" i="2"/>
  <c r="K240" i="2" s="1"/>
  <c r="F240" i="2"/>
  <c r="J238" i="2"/>
  <c r="I238" i="2"/>
  <c r="K238" i="2" s="1"/>
  <c r="F238" i="2"/>
  <c r="J236" i="2"/>
  <c r="I236" i="2"/>
  <c r="K236" i="2" s="1"/>
  <c r="F236" i="2"/>
  <c r="J234" i="2"/>
  <c r="I234" i="2"/>
  <c r="K234" i="2" s="1"/>
  <c r="F234" i="2"/>
  <c r="J232" i="2"/>
  <c r="I232" i="2"/>
  <c r="K232" i="2" s="1"/>
  <c r="F232" i="2"/>
  <c r="J231" i="2"/>
  <c r="I231" i="2"/>
  <c r="K231" i="2" s="1"/>
  <c r="F231" i="2"/>
  <c r="J230" i="2"/>
  <c r="I230" i="2"/>
  <c r="K230" i="2" s="1"/>
  <c r="F230" i="2"/>
  <c r="J228" i="2"/>
  <c r="I228" i="2"/>
  <c r="K228" i="2" s="1"/>
  <c r="F228" i="2"/>
  <c r="J226" i="2"/>
  <c r="I226" i="2"/>
  <c r="K226" i="2" s="1"/>
  <c r="F226" i="2"/>
  <c r="J223" i="2"/>
  <c r="I223" i="2"/>
  <c r="K223" i="2" s="1"/>
  <c r="F223" i="2"/>
  <c r="J220" i="2"/>
  <c r="I220" i="2"/>
  <c r="K220" i="2" s="1"/>
  <c r="F220" i="2"/>
  <c r="J218" i="2"/>
  <c r="I218" i="2"/>
  <c r="K218" i="2" s="1"/>
  <c r="F218" i="2"/>
  <c r="J216" i="2"/>
  <c r="I216" i="2"/>
  <c r="K216" i="2" s="1"/>
  <c r="F216" i="2"/>
  <c r="J214" i="2"/>
  <c r="I214" i="2"/>
  <c r="K214" i="2" s="1"/>
  <c r="F214" i="2"/>
  <c r="J212" i="2"/>
  <c r="I212" i="2"/>
  <c r="I254" i="2" s="1"/>
  <c r="C39" i="3" s="1"/>
  <c r="F212" i="2"/>
  <c r="F254" i="2" s="1"/>
  <c r="B39" i="3" s="1"/>
  <c r="J208" i="2"/>
  <c r="I208" i="2"/>
  <c r="F208" i="2"/>
  <c r="J207" i="2"/>
  <c r="I207" i="2"/>
  <c r="F207" i="2"/>
  <c r="K207" i="2" s="1"/>
  <c r="J205" i="2"/>
  <c r="I205" i="2"/>
  <c r="F205" i="2"/>
  <c r="K205" i="2" s="1"/>
  <c r="J204" i="2"/>
  <c r="I204" i="2"/>
  <c r="F204" i="2"/>
  <c r="J203" i="2"/>
  <c r="I203" i="2"/>
  <c r="F203" i="2"/>
  <c r="J201" i="2"/>
  <c r="I201" i="2"/>
  <c r="F201" i="2"/>
  <c r="K201" i="2" s="1"/>
  <c r="J199" i="2"/>
  <c r="I199" i="2"/>
  <c r="F199" i="2"/>
  <c r="K199" i="2" s="1"/>
  <c r="J197" i="2"/>
  <c r="I197" i="2"/>
  <c r="F197" i="2"/>
  <c r="J196" i="2"/>
  <c r="I196" i="2"/>
  <c r="F196" i="2"/>
  <c r="J195" i="2"/>
  <c r="I195" i="2"/>
  <c r="F195" i="2"/>
  <c r="K195" i="2" s="1"/>
  <c r="J193" i="2"/>
  <c r="I193" i="2"/>
  <c r="F193" i="2"/>
  <c r="K193" i="2" s="1"/>
  <c r="J191" i="2"/>
  <c r="I191" i="2"/>
  <c r="F191" i="2"/>
  <c r="J189" i="2"/>
  <c r="I189" i="2"/>
  <c r="F189" i="2"/>
  <c r="J187" i="2"/>
  <c r="I187" i="2"/>
  <c r="F187" i="2"/>
  <c r="K187" i="2" s="1"/>
  <c r="J186" i="2"/>
  <c r="I186" i="2"/>
  <c r="F186" i="2"/>
  <c r="K186" i="2" s="1"/>
  <c r="J185" i="2"/>
  <c r="I185" i="2"/>
  <c r="F185" i="2"/>
  <c r="J183" i="2"/>
  <c r="I183" i="2"/>
  <c r="F183" i="2"/>
  <c r="J181" i="2"/>
  <c r="I181" i="2"/>
  <c r="F181" i="2"/>
  <c r="K181" i="2" s="1"/>
  <c r="J178" i="2"/>
  <c r="I178" i="2"/>
  <c r="F178" i="2"/>
  <c r="K178" i="2" s="1"/>
  <c r="J175" i="2"/>
  <c r="I175" i="2"/>
  <c r="F175" i="2"/>
  <c r="J173" i="2"/>
  <c r="I173" i="2"/>
  <c r="F173" i="2"/>
  <c r="J171" i="2"/>
  <c r="I171" i="2"/>
  <c r="F171" i="2"/>
  <c r="K171" i="2" s="1"/>
  <c r="J169" i="2"/>
  <c r="I169" i="2"/>
  <c r="F169" i="2"/>
  <c r="K169" i="2" s="1"/>
  <c r="J167" i="2"/>
  <c r="I167" i="2"/>
  <c r="F167" i="2"/>
  <c r="J165" i="2"/>
  <c r="I165" i="2"/>
  <c r="I209" i="2" s="1"/>
  <c r="C38" i="3" s="1"/>
  <c r="F165" i="2"/>
  <c r="J160" i="2"/>
  <c r="K159" i="2"/>
  <c r="J159" i="2"/>
  <c r="F158" i="2"/>
  <c r="K157" i="2"/>
  <c r="J157" i="2"/>
  <c r="I157" i="2"/>
  <c r="F157" i="2"/>
  <c r="J154" i="2"/>
  <c r="I154" i="2"/>
  <c r="K154" i="2" s="1"/>
  <c r="F154" i="2"/>
  <c r="J153" i="2"/>
  <c r="I153" i="2"/>
  <c r="K153" i="2" s="1"/>
  <c r="F153" i="2"/>
  <c r="J150" i="2"/>
  <c r="I150" i="2"/>
  <c r="K150" i="2" s="1"/>
  <c r="F150" i="2"/>
  <c r="J148" i="2"/>
  <c r="I148" i="2"/>
  <c r="K148" i="2" s="1"/>
  <c r="F148" i="2"/>
  <c r="J147" i="2"/>
  <c r="I147" i="2"/>
  <c r="K147" i="2" s="1"/>
  <c r="F147" i="2"/>
  <c r="J146" i="2"/>
  <c r="I146" i="2"/>
  <c r="K146" i="2" s="1"/>
  <c r="F146" i="2"/>
  <c r="J145" i="2"/>
  <c r="I145" i="2"/>
  <c r="K145" i="2" s="1"/>
  <c r="F145" i="2"/>
  <c r="J144" i="2"/>
  <c r="I144" i="2"/>
  <c r="K144" i="2" s="1"/>
  <c r="F144" i="2"/>
  <c r="J143" i="2"/>
  <c r="I143" i="2"/>
  <c r="K143" i="2" s="1"/>
  <c r="F143" i="2"/>
  <c r="J141" i="2"/>
  <c r="I141" i="2"/>
  <c r="K141" i="2" s="1"/>
  <c r="F141" i="2"/>
  <c r="J140" i="2"/>
  <c r="I140" i="2"/>
  <c r="K140" i="2" s="1"/>
  <c r="F140" i="2"/>
  <c r="J135" i="2"/>
  <c r="I135" i="2"/>
  <c r="K135" i="2" s="1"/>
  <c r="F135" i="2"/>
  <c r="J133" i="2"/>
  <c r="I133" i="2"/>
  <c r="K133" i="2" s="1"/>
  <c r="F133" i="2"/>
  <c r="J131" i="2"/>
  <c r="I131" i="2"/>
  <c r="K131" i="2" s="1"/>
  <c r="F131" i="2"/>
  <c r="J128" i="2"/>
  <c r="I128" i="2"/>
  <c r="K128" i="2" s="1"/>
  <c r="F128" i="2"/>
  <c r="J127" i="2"/>
  <c r="I127" i="2"/>
  <c r="K127" i="2" s="1"/>
  <c r="F127" i="2"/>
  <c r="J124" i="2"/>
  <c r="I124" i="2"/>
  <c r="K124" i="2" s="1"/>
  <c r="F124" i="2"/>
  <c r="J122" i="2"/>
  <c r="I122" i="2"/>
  <c r="K122" i="2" s="1"/>
  <c r="F122" i="2"/>
  <c r="J121" i="2"/>
  <c r="I121" i="2"/>
  <c r="K121" i="2" s="1"/>
  <c r="F121" i="2"/>
  <c r="J119" i="2"/>
  <c r="I119" i="2"/>
  <c r="K119" i="2" s="1"/>
  <c r="F119" i="2"/>
  <c r="J117" i="2"/>
  <c r="I117" i="2"/>
  <c r="K117" i="2" s="1"/>
  <c r="F117" i="2"/>
  <c r="J115" i="2"/>
  <c r="I115" i="2"/>
  <c r="K115" i="2" s="1"/>
  <c r="F115" i="2"/>
  <c r="J113" i="2"/>
  <c r="I113" i="2"/>
  <c r="K113" i="2" s="1"/>
  <c r="F113" i="2"/>
  <c r="J112" i="2"/>
  <c r="I112" i="2"/>
  <c r="K112" i="2" s="1"/>
  <c r="F112" i="2"/>
  <c r="J110" i="2"/>
  <c r="I110" i="2"/>
  <c r="K110" i="2" s="1"/>
  <c r="F110" i="2"/>
  <c r="J107" i="2"/>
  <c r="I107" i="2"/>
  <c r="K107" i="2" s="1"/>
  <c r="F107" i="2"/>
  <c r="J106" i="2"/>
  <c r="I106" i="2"/>
  <c r="K106" i="2" s="1"/>
  <c r="F106" i="2"/>
  <c r="J105" i="2"/>
  <c r="I105" i="2"/>
  <c r="I155" i="2" s="1"/>
  <c r="C36" i="3" s="1"/>
  <c r="F105" i="2"/>
  <c r="F155" i="2" s="1"/>
  <c r="B36" i="3" s="1"/>
  <c r="I102" i="2"/>
  <c r="C35" i="3" s="1"/>
  <c r="K101" i="2"/>
  <c r="J101" i="2"/>
  <c r="I101" i="2"/>
  <c r="F101" i="2"/>
  <c r="K100" i="2"/>
  <c r="J100" i="2"/>
  <c r="I100" i="2"/>
  <c r="F100" i="2"/>
  <c r="K97" i="2"/>
  <c r="J97" i="2"/>
  <c r="I97" i="2"/>
  <c r="F97" i="2"/>
  <c r="K95" i="2"/>
  <c r="J95" i="2"/>
  <c r="I95" i="2"/>
  <c r="F95" i="2"/>
  <c r="K94" i="2"/>
  <c r="J94" i="2"/>
  <c r="I94" i="2"/>
  <c r="F94" i="2"/>
  <c r="K93" i="2"/>
  <c r="J93" i="2"/>
  <c r="I93" i="2"/>
  <c r="F93" i="2"/>
  <c r="K92" i="2"/>
  <c r="J92" i="2"/>
  <c r="I92" i="2"/>
  <c r="F92" i="2"/>
  <c r="K91" i="2"/>
  <c r="J91" i="2"/>
  <c r="I91" i="2"/>
  <c r="F91" i="2"/>
  <c r="K89" i="2"/>
  <c r="J89" i="2"/>
  <c r="I89" i="2"/>
  <c r="F89" i="2"/>
  <c r="K88" i="2"/>
  <c r="J88" i="2"/>
  <c r="I88" i="2"/>
  <c r="F88" i="2"/>
  <c r="K87" i="2"/>
  <c r="J87" i="2"/>
  <c r="I87" i="2"/>
  <c r="F87" i="2"/>
  <c r="K82" i="2"/>
  <c r="J82" i="2"/>
  <c r="I82" i="2"/>
  <c r="F82" i="2"/>
  <c r="K80" i="2"/>
  <c r="J80" i="2"/>
  <c r="I80" i="2"/>
  <c r="F80" i="2"/>
  <c r="K78" i="2"/>
  <c r="J78" i="2"/>
  <c r="I78" i="2"/>
  <c r="F78" i="2"/>
  <c r="K77" i="2"/>
  <c r="J77" i="2"/>
  <c r="I77" i="2"/>
  <c r="F77" i="2"/>
  <c r="K75" i="2"/>
  <c r="J75" i="2"/>
  <c r="I75" i="2"/>
  <c r="F75" i="2"/>
  <c r="K72" i="2"/>
  <c r="J72" i="2"/>
  <c r="I72" i="2"/>
  <c r="F72" i="2"/>
  <c r="K71" i="2"/>
  <c r="J71" i="2"/>
  <c r="I71" i="2"/>
  <c r="F71" i="2"/>
  <c r="K68" i="2"/>
  <c r="J68" i="2"/>
  <c r="I68" i="2"/>
  <c r="F68" i="2"/>
  <c r="K66" i="2"/>
  <c r="J66" i="2"/>
  <c r="I66" i="2"/>
  <c r="F66" i="2"/>
  <c r="K65" i="2"/>
  <c r="J65" i="2"/>
  <c r="I65" i="2"/>
  <c r="F65" i="2"/>
  <c r="K63" i="2"/>
  <c r="J63" i="2"/>
  <c r="I63" i="2"/>
  <c r="F63" i="2"/>
  <c r="K61" i="2"/>
  <c r="J61" i="2"/>
  <c r="I61" i="2"/>
  <c r="F61" i="2"/>
  <c r="K59" i="2"/>
  <c r="J59" i="2"/>
  <c r="I59" i="2"/>
  <c r="F59" i="2"/>
  <c r="K57" i="2"/>
  <c r="J57" i="2"/>
  <c r="I57" i="2"/>
  <c r="F57" i="2"/>
  <c r="K55" i="2"/>
  <c r="J55" i="2"/>
  <c r="I55" i="2"/>
  <c r="F55" i="2"/>
  <c r="K54" i="2"/>
  <c r="J54" i="2"/>
  <c r="I54" i="2"/>
  <c r="F54" i="2"/>
  <c r="K52" i="2"/>
  <c r="J52" i="2"/>
  <c r="I52" i="2"/>
  <c r="F52" i="2"/>
  <c r="K51" i="2"/>
  <c r="J51" i="2"/>
  <c r="I51" i="2"/>
  <c r="F51" i="2"/>
  <c r="K50" i="2"/>
  <c r="J50" i="2"/>
  <c r="I50" i="2"/>
  <c r="F50" i="2"/>
  <c r="K48" i="2"/>
  <c r="K102" i="2" s="1"/>
  <c r="J48" i="2"/>
  <c r="I48" i="2"/>
  <c r="I158" i="2" s="1"/>
  <c r="C34" i="3" s="1"/>
  <c r="F48" i="2"/>
  <c r="F102" i="2" s="1"/>
  <c r="B35" i="3" s="1"/>
  <c r="I44" i="2"/>
  <c r="C31" i="3" s="1"/>
  <c r="F44" i="2"/>
  <c r="B31" i="3" s="1"/>
  <c r="K42" i="2"/>
  <c r="J42" i="2"/>
  <c r="I42" i="2"/>
  <c r="F42" i="2"/>
  <c r="K41" i="2"/>
  <c r="J41" i="2"/>
  <c r="I41" i="2"/>
  <c r="F41" i="2"/>
  <c r="K40" i="2"/>
  <c r="J40" i="2"/>
  <c r="I40" i="2"/>
  <c r="F40" i="2"/>
  <c r="K38" i="2"/>
  <c r="J38" i="2"/>
  <c r="I38" i="2"/>
  <c r="F38" i="2"/>
  <c r="K36" i="2"/>
  <c r="J36" i="2"/>
  <c r="I36" i="2"/>
  <c r="F36" i="2"/>
  <c r="K34" i="2"/>
  <c r="J34" i="2"/>
  <c r="I34" i="2"/>
  <c r="F34" i="2"/>
  <c r="K32" i="2"/>
  <c r="J32" i="2"/>
  <c r="I32" i="2"/>
  <c r="F32" i="2"/>
  <c r="K30" i="2"/>
  <c r="J30" i="2"/>
  <c r="I30" i="2"/>
  <c r="F30" i="2"/>
  <c r="K27" i="2"/>
  <c r="J27" i="2"/>
  <c r="I27" i="2"/>
  <c r="F27" i="2"/>
  <c r="K25" i="2"/>
  <c r="J25" i="2"/>
  <c r="I25" i="2"/>
  <c r="I43" i="2" s="1"/>
  <c r="C33" i="3" s="1"/>
  <c r="F25" i="2"/>
  <c r="N1" i="2" s="1"/>
  <c r="N2" i="2" s="1"/>
  <c r="N3" i="2" s="1"/>
  <c r="F160" i="2" s="1"/>
  <c r="I22" i="2"/>
  <c r="C32" i="3" s="1"/>
  <c r="J21" i="2"/>
  <c r="I21" i="2"/>
  <c r="K21" i="2" s="1"/>
  <c r="F21" i="2"/>
  <c r="J20" i="2"/>
  <c r="I20" i="2"/>
  <c r="K20" i="2" s="1"/>
  <c r="F20" i="2"/>
  <c r="J19" i="2"/>
  <c r="I19" i="2"/>
  <c r="K19" i="2" s="1"/>
  <c r="F19" i="2"/>
  <c r="J17" i="2"/>
  <c r="I17" i="2"/>
  <c r="K17" i="2" s="1"/>
  <c r="F17" i="2"/>
  <c r="J15" i="2"/>
  <c r="I15" i="2"/>
  <c r="K15" i="2" s="1"/>
  <c r="F15" i="2"/>
  <c r="J13" i="2"/>
  <c r="I13" i="2"/>
  <c r="K13" i="2" s="1"/>
  <c r="F13" i="2"/>
  <c r="J11" i="2"/>
  <c r="I11" i="2"/>
  <c r="K11" i="2" s="1"/>
  <c r="F11" i="2"/>
  <c r="J9" i="2"/>
  <c r="I9" i="2"/>
  <c r="K9" i="2" s="1"/>
  <c r="F9" i="2"/>
  <c r="J6" i="2"/>
  <c r="I6" i="2"/>
  <c r="K6" i="2" s="1"/>
  <c r="F6" i="2"/>
  <c r="F22" i="2" s="1"/>
  <c r="B32" i="3" s="1"/>
  <c r="K44" i="2" l="1"/>
  <c r="K22" i="2"/>
  <c r="I255" i="2"/>
  <c r="C37" i="3" s="1"/>
  <c r="K105" i="2"/>
  <c r="K155" i="2" s="1"/>
  <c r="I161" i="2"/>
  <c r="K167" i="2"/>
  <c r="K175" i="2"/>
  <c r="K185" i="2"/>
  <c r="K191" i="2"/>
  <c r="K197" i="2"/>
  <c r="K204" i="2"/>
  <c r="K212" i="2"/>
  <c r="K254" i="2" s="1"/>
  <c r="K43" i="2"/>
  <c r="K165" i="2"/>
  <c r="K255" i="2" s="1"/>
  <c r="K173" i="2"/>
  <c r="K209" i="2" s="1"/>
  <c r="K183" i="2"/>
  <c r="K189" i="2"/>
  <c r="K196" i="2"/>
  <c r="K203" i="2"/>
  <c r="K208" i="2"/>
  <c r="F209" i="2"/>
  <c r="B38" i="3" s="1"/>
  <c r="F255" i="2"/>
  <c r="F43" i="2"/>
  <c r="B33" i="3" s="1"/>
  <c r="B26" i="3"/>
  <c r="C26" i="3" s="1"/>
  <c r="F161" i="2"/>
  <c r="K160" i="2"/>
  <c r="K161" i="2" l="1"/>
  <c r="K158" i="2"/>
  <c r="C30" i="3"/>
  <c r="C6" i="3"/>
  <c r="C5" i="3"/>
  <c r="B30" i="3"/>
  <c r="B37" i="3"/>
  <c r="C10" i="3"/>
  <c r="C11" i="3" s="1"/>
  <c r="C8" i="3" l="1"/>
  <c r="C7" i="3"/>
  <c r="C15" i="3" l="1"/>
  <c r="C12" i="3"/>
  <c r="C13" i="3" l="1"/>
  <c r="C20" i="3"/>
  <c r="C14" i="3"/>
  <c r="C16" i="3" s="1"/>
  <c r="C19" i="3"/>
  <c r="C22" i="3" l="1"/>
  <c r="C21" i="3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<sst xmlns="http://schemas.openxmlformats.org/spreadsheetml/2006/main" count="1154" uniqueCount="337">
  <si>
    <t>Název</t>
  </si>
  <si>
    <t>Hodnota</t>
  </si>
  <si>
    <t>Nadpis rekapitulace</t>
  </si>
  <si>
    <t>Seznam prací a dodávek elektrotechnických zařízení</t>
  </si>
  <si>
    <t>Akce</t>
  </si>
  <si>
    <t>MOST PAVLA WONKY
EV.Č. 324-018 PARDUBICE</t>
  </si>
  <si>
    <t>Projekt</t>
  </si>
  <si>
    <t>SO 431 - El. VO vedení</t>
  </si>
  <si>
    <t>Investor</t>
  </si>
  <si>
    <t>Správa a údržba silnic Pardubického kraje</t>
  </si>
  <si>
    <t>Z. č.</t>
  </si>
  <si>
    <t>21/43</t>
  </si>
  <si>
    <t>A. č.</t>
  </si>
  <si>
    <t>01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</si>
  <si>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</si>
  <si>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</si>
  <si>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</si>
  <si>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</si>
  <si>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</si>
  <si>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</si>
  <si>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</si>
  <si>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</si>
  <si>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2021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</si>
  <si>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</si>
  <si>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</si>
  <si>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</si>
  <si>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</si>
  <si>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</si>
  <si>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</si>
  <si>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</si>
  <si>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</si>
  <si>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</si>
  <si>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</si>
  <si>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</si>
  <si>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</si>
  <si>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</si>
  <si>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</si>
  <si>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</si>
  <si>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</si>
  <si>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</si>
  <si>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</si>
  <si>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</si>
  <si>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</si>
  <si>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</si>
  <si>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</si>
  <si>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</si>
  <si>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</si>
  <si>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</si>
  <si>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</si>
  <si>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</si>
  <si>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</si>
  <si>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</si>
  <si>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</si>
  <si>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</si>
  <si>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</si>
  <si>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</si>
  <si>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</si>
  <si>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</si>
  <si>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</si>
  <si>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</si>
  <si>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</si>
  <si>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</si>
  <si>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</si>
  <si>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</si>
  <si>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Demontáže</t>
  </si>
  <si>
    <t>1.etapa</t>
  </si>
  <si>
    <t>R-1041-483r</t>
  </si>
  <si>
    <t>SVÍTIDLO VENKOVNÍ ULIČNÍ</t>
  </si>
  <si>
    <t>R-1047-483r</t>
  </si>
  <si>
    <t>LED do 150W,IP65</t>
  </si>
  <si>
    <t>ks</t>
  </si>
  <si>
    <t>1048-191</t>
  </si>
  <si>
    <t>OSVĚTLOVACÍ STOŽÁR</t>
  </si>
  <si>
    <t>R-1048-191</t>
  </si>
  <si>
    <t>kompletně včetně výzbroje a základu</t>
  </si>
  <si>
    <t>R-1048-212c</t>
  </si>
  <si>
    <t>ocelový - do 8m</t>
  </si>
  <si>
    <t>1048-422</t>
  </si>
  <si>
    <t>VÝLOŽNÍK ROVNÝ ULIČNÍ</t>
  </si>
  <si>
    <t>1048-436r</t>
  </si>
  <si>
    <t xml:space="preserve"> výl.rov.jedn.uliční - do 1.5m</t>
  </si>
  <si>
    <t>7002-17</t>
  </si>
  <si>
    <t>KABEL SILOVÝ,IZOLACE PVC</t>
  </si>
  <si>
    <t>7002-31x</t>
  </si>
  <si>
    <t>do průřezu 4x25 , volně</t>
  </si>
  <si>
    <t>m</t>
  </si>
  <si>
    <t>9999-456</t>
  </si>
  <si>
    <t>UKONČENÍ VODIČŮ NA SVORKOVNICI</t>
  </si>
  <si>
    <t>9999-457</t>
  </si>
  <si>
    <t xml:space="preserve"> Do  16 mm2</t>
  </si>
  <si>
    <t>100101</t>
  </si>
  <si>
    <t>9999-443</t>
  </si>
  <si>
    <t>UKONČENÍ  VODIČŮ V ROZVADĚČÍCH</t>
  </si>
  <si>
    <t>9999-446</t>
  </si>
  <si>
    <t xml:space="preserve"> Do  16   mm2</t>
  </si>
  <si>
    <t>100003</t>
  </si>
  <si>
    <t>9999-1280</t>
  </si>
  <si>
    <t>HODINOVE ZUCTOVACI SAZBY</t>
  </si>
  <si>
    <t>9999-1281</t>
  </si>
  <si>
    <t xml:space="preserve"> Demontaz stavajiciho zarizeni</t>
  </si>
  <si>
    <t>hod</t>
  </si>
  <si>
    <t>R-9999-1281a</t>
  </si>
  <si>
    <t xml:space="preserve"> Strojhodiny jeřábu</t>
  </si>
  <si>
    <t>R-9999-1281b</t>
  </si>
  <si>
    <t xml:space="preserve"> Strojhodiny montážní plošiny</t>
  </si>
  <si>
    <t>1.etapa - celkem</t>
  </si>
  <si>
    <t>2.etapa</t>
  </si>
  <si>
    <t>R-1123-591</t>
  </si>
  <si>
    <t>INSTALAČNÍ MATERIÁL</t>
  </si>
  <si>
    <t>1123-593</t>
  </si>
  <si>
    <t>TRUBKA OHEBNÁ 110</t>
  </si>
  <si>
    <t>1048-436r2</t>
  </si>
  <si>
    <t xml:space="preserve"> výl.rov.jedn.uliční - do 2.5m</t>
  </si>
  <si>
    <t>2.etapa - celkem</t>
  </si>
  <si>
    <t>Demontáže - celkem</t>
  </si>
  <si>
    <t>Montáže a materiál</t>
  </si>
  <si>
    <t>7004-2070x</t>
  </si>
  <si>
    <t>7004-2073x</t>
  </si>
  <si>
    <t>1123-591</t>
  </si>
  <si>
    <t>TRUBKA OHEBNÁ 40</t>
  </si>
  <si>
    <t>montážní materiál pro uchycení na konstrukci</t>
  </si>
  <si>
    <t>set</t>
  </si>
  <si>
    <t>7002-30</t>
  </si>
  <si>
    <t>CYKY-J 4x10</t>
  </si>
  <si>
    <t>7002-22</t>
  </si>
  <si>
    <t>CYKY-J 3x1.5</t>
  </si>
  <si>
    <t>7002-560</t>
  </si>
  <si>
    <t>ŠNŮRA TĚŽKÁ, IZOLACE KAUČUK (CGTG)</t>
  </si>
  <si>
    <t>7002-573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</si>
  <si>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</si>
  <si>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</si>
  <si>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</si>
  <si>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</si>
  <si>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</si>
  <si>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</si>
  <si>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</si>
  <si>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</si>
  <si>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</si>
  <si>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</si>
  <si>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</si>
  <si>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</si>
  <si>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1048-6</t>
  </si>
  <si>
    <t>SP315/1500  stožárové pouzdro</t>
  </si>
  <si>
    <t>1048-213</t>
  </si>
  <si>
    <t>STOŽÁR ULIČNÍ BEZPATICOVÝ</t>
  </si>
  <si>
    <t>žárově zinkovaný - provedení "Pardubice"</t>
  </si>
  <si>
    <t>R-1048-215a</t>
  </si>
  <si>
    <t>3st. - 159x5/133x4,5/114x4.5 - 7+1,5m</t>
  </si>
  <si>
    <t>ochranná manžeta plastová OMP159</t>
  </si>
  <si>
    <t>1048-429r</t>
  </si>
  <si>
    <t>114/89/60-2500  výl.rov.jedn.ul.žárově zinkovaný</t>
  </si>
  <si>
    <t>1048-1r</t>
  </si>
  <si>
    <t>STOŽÁROVÁ DVÍŘKA</t>
  </si>
  <si>
    <t>1048-2r</t>
  </si>
  <si>
    <t>Atypicky upravená stožárová dvířka pro instalaci prozatimního kabelového propojení - např. dvířka osazena kabelovou průchodkou</t>
  </si>
  <si>
    <t>1048-2r2</t>
  </si>
  <si>
    <t>Atypicky upravená stožárová dvířka pro instalaci dvojitého prozatimního kabelového propojení - např. dvířka osazena  dvojicí kabelových průchodek</t>
  </si>
  <si>
    <t>1048-665</t>
  </si>
  <si>
    <t>STOŽÁROVÁ VÝZBROJ</t>
  </si>
  <si>
    <t>1048-679</t>
  </si>
  <si>
    <t>SR 481-27(14)Z/Cu  st.výz.1xE27(14)/4xM8/35mm2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</si>
  <si>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</si>
  <si>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</si>
  <si>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</si>
  <si>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</si>
  <si>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</si>
  <si>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</si>
  <si>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Konkrétní typ svítidel bude vybrán dle standardů SmP a.s.</t>
  </si>
  <si>
    <t>Pro vybraný typ svítidel musí být proveden kontrolní výpočet osvětlení (dle požadavků platných norem a předpisů)</t>
  </si>
  <si>
    <t>obousměrná GPRS komunikace, SIM, GPS, fotobuňka, záruka 10 let</t>
  </si>
  <si>
    <t>R-1047-007a</t>
  </si>
  <si>
    <t>A - uliční LED - optika DX10, 3000K (WW), 15000lm, CLO, IP66, IK08</t>
  </si>
  <si>
    <t>R-1047-007c</t>
  </si>
  <si>
    <t>P - přechodové (pravé) LED - optika DPR1, 5700K (CW), 13000lm, CLO, IP66, IK08</t>
  </si>
  <si>
    <t>příspěvek na recyklaci</t>
  </si>
  <si>
    <t>9999-1283</t>
  </si>
  <si>
    <t xml:space="preserve"> Uprava stavajiciho zarizeni</t>
  </si>
  <si>
    <t>9999-1286</t>
  </si>
  <si>
    <t xml:space="preserve"> Napojeni na stavajici zarizeni</t>
  </si>
  <si>
    <t>9999-1290</t>
  </si>
  <si>
    <t xml:space="preserve"> Zabezpeceni pracoviste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</si>
  <si>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</si>
  <si>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</si>
  <si>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</si>
  <si>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</si>
  <si>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</si>
  <si>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</si>
  <si>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</si>
  <si>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</si>
  <si>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</si>
  <si>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</si>
  <si>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</si>
  <si>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</si>
  <si>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1123-601</t>
  </si>
  <si>
    <t>TRUBKA PEVNÁ 110 - 6m</t>
  </si>
  <si>
    <t>1230-23r</t>
  </si>
  <si>
    <t>PŘÍSTUPOVÉ KABELOVÉ KOMORY</t>
  </si>
  <si>
    <t>1230-24r</t>
  </si>
  <si>
    <t>VČETNĚ VÍKA A MONTÁŽNÍHO MATERIÁLU</t>
  </si>
  <si>
    <t>1230-25r</t>
  </si>
  <si>
    <t>provedení a rozměry koordinovat s dodavatelem stavení části - např. 300x300x250, pochozí</t>
  </si>
  <si>
    <t>7002-31</t>
  </si>
  <si>
    <t>opětovná montáž stožáru, který byl demontován v 1. etapě - 3st. - 159x5/133x4,5/114x4.5 - 7+1,5m</t>
  </si>
  <si>
    <t>opětovná montáž výložníku, který byl demontován v 1. etapě</t>
  </si>
  <si>
    <t>R-1047-007xa</t>
  </si>
  <si>
    <t>SL - opětovná montáž svítidel demontovaných v 1. etapě</t>
  </si>
  <si>
    <t>R-1047-007xp</t>
  </si>
  <si>
    <t>SP-L - opětovná montáž svítidel demontovaných v 1. etapě</t>
  </si>
  <si>
    <t xml:space="preserve"> Demontaz pomocných konstrukcí</t>
  </si>
  <si>
    <t>KONTROLNÍ MĚŘENÍ</t>
  </si>
  <si>
    <t>Kontrolní měření parametrů osvětlení a vypracování protokolu</t>
  </si>
  <si>
    <t>Montáže a materiál - celkem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</si>
  <si>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</si>
  <si>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</si>
  <si>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</si>
  <si>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</si>
  <si>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</si>
  <si>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</si>
  <si>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</si>
  <si>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</si>
  <si>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9999-963</t>
  </si>
  <si>
    <t>ROZBOURÁNÍ BETONOVÉHO ZÁKLADU</t>
  </si>
  <si>
    <t>9999-964</t>
  </si>
  <si>
    <t xml:space="preserve"> Premist.mater.nalozeni,odvoz</t>
  </si>
  <si>
    <t>m3</t>
  </si>
  <si>
    <t>9999-924</t>
  </si>
  <si>
    <t>ŘEZÁNÍ SPÁRY</t>
  </si>
  <si>
    <t>9999-925</t>
  </si>
  <si>
    <t xml:space="preserve"> V asfaltu nebo betonu</t>
  </si>
  <si>
    <t>9999-922</t>
  </si>
  <si>
    <t>BOURANÍ ŽIVIČNÝCH POVRCHŮ</t>
  </si>
  <si>
    <t>9999-923</t>
  </si>
  <si>
    <t xml:space="preserve"> Síla vrstvy 3-5cm</t>
  </si>
  <si>
    <t>m2</t>
  </si>
  <si>
    <t>9999-904</t>
  </si>
  <si>
    <t>VYTRHÁNÍ DLAŽBY</t>
  </si>
  <si>
    <t>9999-907</t>
  </si>
  <si>
    <t xml:space="preserve"> Kostky velké,spáry zalité</t>
  </si>
  <si>
    <t>ROZBOURÁNÍ BETONOVÉHO PODKLADU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</si>
  <si>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</si>
  <si>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</si>
  <si>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</si>
  <si>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</si>
  <si>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</si>
  <si>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</si>
  <si>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</si>
  <si>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</si>
  <si>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</si>
  <si>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</si>
  <si>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</si>
  <si>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</si>
  <si>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9999-973</t>
  </si>
  <si>
    <t>POUZDROVÝ ZÁKL.PRO STOŽ.VENK. OSV.</t>
  </si>
  <si>
    <t>9999-975b</t>
  </si>
  <si>
    <t xml:space="preserve"> D 310x1500 mm</t>
  </si>
  <si>
    <t>9999-991</t>
  </si>
  <si>
    <t>HLOUBENÍ KABELOVÉ RÝHY</t>
  </si>
  <si>
    <t>9999-999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</si>
  <si>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</si>
  <si>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</si>
  <si>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</si>
  <si>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9999-1067</t>
  </si>
  <si>
    <t>ZŘÍZENÍ KABELOVÉHO LOŽE</t>
  </si>
  <si>
    <t>9999-1073</t>
  </si>
  <si>
    <t xml:space="preserve"> Z kopaného písku, bez zakrytí, šíře do 65cm,tloušťka 10cm</t>
  </si>
  <si>
    <t>9999-1117</t>
  </si>
  <si>
    <t>FOLIE VÝSTRAŽNÁ Z PVC</t>
  </si>
  <si>
    <t>9999-1118</t>
  </si>
  <si>
    <t xml:space="preserve"> Do šířky 20cm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</si>
  <si>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</si>
  <si>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</si>
  <si>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</si>
  <si>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</si>
  <si>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9999-1175</t>
  </si>
  <si>
    <t>ZÁHOZ KABELOVÉ RÝHY</t>
  </si>
  <si>
    <t>9999-1180</t>
  </si>
  <si>
    <t>9999-1185</t>
  </si>
  <si>
    <t>ODVOZ ZEMINY</t>
  </si>
  <si>
    <t>9999-1186</t>
  </si>
  <si>
    <t xml:space="preserve"> Do vzdálenosti 1 km</t>
  </si>
  <si>
    <t>9999-1188</t>
  </si>
  <si>
    <t>ÚPRAVA POVRCHU</t>
  </si>
  <si>
    <t>9999-1195</t>
  </si>
  <si>
    <t xml:space="preserve"> Provizorní úprava terénu v zemina třídy 3</t>
  </si>
  <si>
    <t>9999-1200</t>
  </si>
  <si>
    <t>PODKLADOVÁ VRSTVA TLOUŠŤKY DO 10 cm</t>
  </si>
  <si>
    <t>9999-1201</t>
  </si>
  <si>
    <t xml:space="preserve"> Z kameniva drceného vč. zhutnění</t>
  </si>
  <si>
    <t>9999-1202</t>
  </si>
  <si>
    <t xml:space="preserve"> Ze šterkopísku vč. zhutnění</t>
  </si>
  <si>
    <t>9999-1203</t>
  </si>
  <si>
    <t xml:space="preserve"> Z betonu prostého vč. rozprostření</t>
  </si>
  <si>
    <t>9999-1204</t>
  </si>
  <si>
    <t>OPRAVA POVRCHU</t>
  </si>
  <si>
    <t>živičná vozovka (asfaltobeton 2x50mm + obalované lkamenivo 90mm)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</si>
  <si>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</si>
  <si>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</si>
  <si>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</si>
  <si>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</si>
  <si>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</si>
  <si>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</si>
  <si>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</si>
  <si>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</si>
  <si>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</si>
  <si>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</si>
  <si>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</si>
  <si>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</si>
  <si>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</si>
  <si>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</si>
  <si>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</si>
  <si>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</si>
  <si>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</si>
  <si>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</si>
  <si>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</si>
  <si>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</si>
  <si>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</si>
  <si>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</si>
  <si>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</si>
  <si>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</si>
  <si>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</si>
  <si>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</si>
  <si>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</si>
  <si>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</si>
  <si>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</si>
  <si>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</si>
  <si>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</si>
  <si>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</si>
  <si>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</si>
  <si>
    <t xml:space="preserve">    1.etapa</t>
  </si>
  <si>
    <t xml:space="preserve">    2.etapa</t>
  </si>
  <si>
    <t xml:space="preserve">  Montáže a materiál</t>
  </si>
  <si>
    <t xml:space="preserve">  1.etapa</t>
  </si>
  <si>
    <t xml:space="preserve">  2.etapa</t>
  </si>
  <si>
    <t>OCEL.OCHRANNÉ KRYTY PRO KABELY  VČETNĚ NÁTĚRŮ</t>
  </si>
  <si>
    <t>kryt vstupu provizorního kabelového vedení do stožáru</t>
  </si>
  <si>
    <t>H07RN-F-X4x10</t>
  </si>
  <si>
    <t>CYKY-J 4x16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</si>
</sst>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D47D9-3022-4082-99F8-7C5CD45E073F}">
  <dimension ref="A1:F39"/>
  <sheetViews>
    <sheetView workbookViewId="0">
      <selection activeCell="N39" sqref="N39"/>
    </sheetView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4.5703125" style="10" hidden="1" customWidth="1"/>
  </cols>
  <sheetData>
    <row r="1" spans="1:6">
      <c r="A1" s="2" t="s">
        <v>0</v>
      </c>
      <c r="B1" s="12" t="s">
        <v>301</v>
      </c>
      <c r="C1" s="12" t="s">
        <v>302</v>
      </c>
      <c r="D1" s="3"/>
      <c r="F1" s="23">
        <f>SUM(Rozpočet!F5,Rozpočet!F7:F8,Rozpočet!F10,Rozpočet!F12,Rozpočet!F14,Rozpočet!F16,Rozpočet!F18,Rozpočet!F24,Rozpočet!F26,Rozpočet!F28:F29,Rozpočet!F31,Rozpočet!F33,Rozpočet!F35,Rozpočet!F37,Rozpočet!F39,Rozpočet!F47,Rozpočet!F49,Rozpočet!F53,Rozpočet!F56,Rozpočet!F58,Rozpočet!F60,Rozpočet!F62,Rozpočet!F64,Rozpočet!F67,Rozpočet!F69:F70,Rozpočet!F73:F74,Rozpočet!F76,Rozpočet!F79,Rozpočet!F81)+SUM(Rozpočet!F83:F86,Rozpočet!F90,Rozpočet!F96,Rozpočet!F98:F99,Rozpočet!F104,Rozpočet!F108:F109,Rozpočet!F111)</f>
        <v>0</v>
      </c>
    </row>
    <row r="2" spans="1:6">
      <c r="A2" s="6" t="s">
        <v>303</v>
      </c>
      <c r="B2" s="14"/>
      <c r="C2" s="14"/>
      <c r="D2" s="3"/>
      <c r="F2" s="23">
        <f>SUM(Rozpočet!F164,Rozpočet!F166,Rozpočet!F168,Rozpočet!F170,Rozpočet!F172,Rozpočet!F174,Rozpočet!F176:F177,Rozpočet!F179:F180,Rozpočet!F182,Rozpočet!F184,Rozpočet!F188,Rozpočet!F190,Rozpočet!F192,Rozpočet!F194,Rozpočet!F198,Rozpočet!F200,Rozpočet!F202,Rozpočet!F206,Rozpočet!F211,Rozpočet!F213,Rozpočet!F215,Rozpočet!F217,Rozpočet!F219,Rozpočet!F221:F222,Rozpočet!F224:F225,Rozpočet!F227,Rozpočet!F229,Rozpočet!F233,Rozpočet!F235)+SUM(Rozpočet!F237,Rozpočet!F239,Rozpočet!F243,Rozpočet!F245,Rozpočet!F247)</f>
        <v>0</v>
      </c>
    </row>
    <row r="3" spans="1:6">
      <c r="A3" s="7" t="s">
        <v>304</v>
      </c>
      <c r="B3" s="18">
        <f>0</f>
        <v>0</v>
      </c>
      <c r="C3" s="18"/>
      <c r="D3" s="3"/>
      <c r="F3" s="23">
        <f>SUM(Rozpočet!I5,Rozpočet!I7:I8,Rozpočet!I10,Rozpočet!I12,Rozpočet!I14,Rozpočet!I16,Rozpočet!I18,Rozpočet!I24,Rozpočet!I26,Rozpočet!I28:I29,Rozpočet!I31,Rozpočet!I33,Rozpočet!I35,Rozpočet!I37,Rozpočet!I39,Rozpočet!I47,Rozpočet!I49,Rozpočet!I53,Rozpočet!I56,Rozpočet!I58,Rozpočet!I60,Rozpočet!I62,Rozpočet!I64,Rozpočet!I67,Rozpočet!I69:I70,Rozpočet!I73:I74,Rozpočet!I76,Rozpočet!I79,Rozpočet!I81)+SUM(Rozpočet!I83:I86,Rozpočet!I90,Rozpočet!I96,Rozpočet!I98:I99,Rozpočet!I104,Rozpočet!I108:I109,Rozpočet!I111)</f>
        <v>0</v>
      </c>
    </row>
    <row r="4" spans="1:6">
      <c r="A4" s="7" t="s">
        <v>305</v>
      </c>
      <c r="B4" s="18">
        <f>B3 * Parametry!B16 / 100</f>
        <v>0</v>
      </c>
      <c r="C4" s="18">
        <f>B3 * Parametry!B17 / 100</f>
        <v>0</v>
      </c>
      <c r="D4" s="3"/>
      <c r="F4" s="23">
        <f>SUM(Rozpočet!I164,Rozpočet!I166,Rozpočet!I168,Rozpočet!I170,Rozpočet!I172,Rozpočet!I174,Rozpočet!I176:I177,Rozpočet!I179:I180,Rozpočet!I182,Rozpočet!I184,Rozpočet!I188,Rozpočet!I190,Rozpočet!I192,Rozpočet!I194,Rozpočet!I198,Rozpočet!I200,Rozpočet!I202,Rozpočet!I206,Rozpočet!I211,Rozpočet!I213,Rozpočet!I215,Rozpočet!I217,Rozpočet!I219,Rozpočet!I221:I222,Rozpočet!I224:I225,Rozpočet!I227,Rozpočet!I229,Rozpočet!I233,Rozpočet!I235)+SUM(Rozpočet!I237,Rozpočet!I239,Rozpočet!I243,Rozpočet!I245,Rozpočet!I247)</f>
        <v>0</v>
      </c>
    </row>
    <row r="5" spans="1:6">
      <c r="A5" s="7" t="s">
        <v>306</v>
      </c>
      <c r="B5" s="18"/>
      <c r="C5" s="18">
        <f>(Rozpočet!F161) + 0</f>
        <v>0</v>
      </c>
      <c r="D5" s="3"/>
    </row>
    <row r="6" spans="1:6">
      <c r="A6" s="7" t="s">
        <v>307</v>
      </c>
      <c r="B6" s="18"/>
      <c r="C6" s="18">
        <f>0 + (Rozpočet!I161) + 0</f>
        <v>0</v>
      </c>
      <c r="D6" s="3"/>
    </row>
    <row r="7" spans="1:6">
      <c r="A7" s="8" t="s">
        <v>308</v>
      </c>
      <c r="B7" s="15">
        <f>B3 + B4</f>
        <v>0</v>
      </c>
      <c r="C7" s="15">
        <f>C3 + C4 + C5 + C6</f>
        <v>0</v>
      </c>
      <c r="D7" s="3"/>
    </row>
    <row r="8" spans="1:6">
      <c r="A8" s="7" t="s">
        <v>309</v>
      </c>
      <c r="B8" s="18"/>
      <c r="C8" s="18" t="e">
        <f>(C5 + C6) * Parametry!B18 / 100</f>
        <v>#VALUE!</v>
      </c>
      <c r="D8" s="3"/>
    </row>
    <row r="9" spans="1:6">
      <c r="A9" s="7" t="s">
        <v>310</v>
      </c>
      <c r="B9" s="18"/>
      <c r="C9" s="18">
        <f>0 + 0</f>
        <v>0</v>
      </c>
      <c r="D9" s="3"/>
    </row>
    <row r="10" spans="1:6">
      <c r="A10" s="7" t="s">
        <v>214</v>
      </c>
      <c r="B10" s="18"/>
      <c r="C10" s="18">
        <f>(Rozpočet!F255) + (Rozpočet!I255)</f>
        <v>0</v>
      </c>
      <c r="D10" s="3"/>
    </row>
    <row r="11" spans="1:6">
      <c r="A11" s="7" t="s">
        <v>311</v>
      </c>
      <c r="B11" s="18"/>
      <c r="C11" s="18" t="e">
        <f>(C9 + C10) * Parametry!B19 / 100</f>
        <v>#VALUE!</v>
      </c>
      <c r="D11" s="3"/>
    </row>
    <row r="12" spans="1:6">
      <c r="A12" s="8" t="s">
        <v>312</v>
      </c>
      <c r="B12" s="15">
        <f>B7</f>
        <v>0</v>
      </c>
      <c r="C12" s="15" t="e">
        <f>C7 + C8 + C9 + C10 + C11</f>
        <v>#VALUE!</v>
      </c>
      <c r="D12" s="3"/>
    </row>
    <row r="13" spans="1:6">
      <c r="A13" s="7" t="s">
        <v>313</v>
      </c>
      <c r="B13" s="18"/>
      <c r="C13" s="18" t="e">
        <f>(B12 + C12) * Parametry!B20 / 100</f>
        <v>#VALUE!</v>
      </c>
      <c r="D13" s="3"/>
    </row>
    <row r="14" spans="1:6">
      <c r="A14" s="7" t="s">
        <v>314</v>
      </c>
      <c r="B14" s="18"/>
      <c r="C14" s="18" t="e">
        <f>(B12 + C12) * Parametry!B21 / 100</f>
        <v>#VALUE!</v>
      </c>
      <c r="D14" s="3"/>
    </row>
    <row r="15" spans="1:6">
      <c r="A15" s="7" t="s">
        <v>315</v>
      </c>
      <c r="B15" s="18"/>
      <c r="C15" s="18" t="e">
        <f>(B7 + C7) * Parametry!B22 / 100</f>
        <v>#VALUE!</v>
      </c>
      <c r="D15" s="3"/>
    </row>
    <row r="16" spans="1:6">
      <c r="A16" s="6" t="s">
        <v>316</v>
      </c>
      <c r="B16" s="14"/>
      <c r="C16" s="14" t="e">
        <f>B12 + C12 + C13 + C14 + C15</f>
        <v>#VALUE!</v>
      </c>
      <c r="D16" s="3"/>
    </row>
    <row r="17" spans="1:4">
      <c r="A17" s="7" t="s">
        <v>15</v>
      </c>
      <c r="B17" s="18"/>
      <c r="C17" s="18"/>
      <c r="D17" s="3"/>
    </row>
    <row r="18" spans="1:4">
      <c r="A18" s="6" t="s">
        <v>317</v>
      </c>
      <c r="B18" s="14"/>
      <c r="C18" s="14"/>
      <c r="D18" s="3"/>
    </row>
    <row r="19" spans="1:4">
      <c r="A19" s="7" t="s">
        <v>318</v>
      </c>
      <c r="B19" s="18"/>
      <c r="C19" s="18" t="e">
        <f>C12 * Parametry!B23 / 100</f>
        <v>#VALUE!</v>
      </c>
      <c r="D19" s="3"/>
    </row>
    <row r="20" spans="1:4">
      <c r="A20" s="7" t="s">
        <v>319</v>
      </c>
      <c r="B20" s="18"/>
      <c r="C20" s="18" t="e">
        <f>C12 * Parametry!B24 / 100</f>
        <v>#VALUE!</v>
      </c>
      <c r="D20" s="3"/>
    </row>
    <row r="21" spans="1:4">
      <c r="A21" s="6" t="s">
        <v>320</v>
      </c>
      <c r="B21" s="14"/>
      <c r="C21" s="14" t="e">
        <f>C19 + C20</f>
        <v>#VALUE!</v>
      </c>
      <c r="D21" s="3"/>
    </row>
    <row r="22" spans="1:4">
      <c r="A22" s="7" t="s">
        <v>321</v>
      </c>
      <c r="B22" s="18"/>
      <c r="C22" s="18" t="e">
        <f>Parametry!B25 * Parametry!B28 * (C16 * Parametry!B27)^Parametry!B26</f>
        <v>#VALUE!</v>
      </c>
      <c r="D22" s="3"/>
    </row>
    <row r="23" spans="1:4">
      <c r="A23" s="7" t="s">
        <v>15</v>
      </c>
      <c r="B23" s="18"/>
      <c r="C23" s="18"/>
      <c r="D23" s="3"/>
    </row>
    <row r="24" spans="1:4">
      <c r="A24" s="4" t="s">
        <v>322</v>
      </c>
      <c r="B24" s="13"/>
      <c r="C24" s="13" t="e">
        <f>C16 + C21 + C22</f>
        <v>#VALUE!</v>
      </c>
      <c r="D24" s="3"/>
    </row>
    <row r="25" spans="1:4">
      <c r="A25" s="7" t="s">
        <v>323</v>
      </c>
      <c r="B25" s="18" t="e">
        <f>(SUM(Rozpočet!F5:F21,Rozpočet!F24:F42,Rozpočet!F47:F101,Rozpočet!F104:F154,Rozpočet!F156:F157,Rozpočet!F160)+SUM(Rozpočet!F164:F208,Rozpočet!F211:F253)) + (SUM(Rozpočet!I5:I21,Rozpočet!I24:I42,Rozpočet!I47:I101,Rozpočet!I104:I154,Rozpočet!I156:I157)+SUM(Rozpočet!I164:I208,Rozpočet!I211:I253)) + B4 + C4 + C8 + C11 + C13 + C14 + C15 + C21 + C22</f>
        <v>#VALUE!</v>
      </c>
      <c r="C25" s="18" t="e">
        <f>B25 * Parametry!B29 / 100</f>
        <v>#VALUE!</v>
      </c>
      <c r="D25" s="3"/>
    </row>
    <row r="26" spans="1:4">
      <c r="A26" s="7" t="s">
        <v>324</v>
      </c>
      <c r="B26" s="18">
        <f>(F1+SUM(Rozpočet!F114,Rozpočet!F116,Rozpočet!F118,Rozpočet!F120,Rozpočet!F123,Rozpočet!F125:F126,Rozpočet!F129:F130,Rozpočet!F132,Rozpočet!F134,Rozpočet!F136:F139,Rozpočet!F142,Rozpočet!F149,Rozpočet!F151:F152,Rozpočet!F156)+F2+SUM(Rozpočet!F251)) + (F3+SUM(Rozpočet!I114,Rozpočet!I116,Rozpočet!I118,Rozpočet!I120,Rozpočet!I123,Rozpočet!I125:I126,Rozpočet!I129:I130,Rozpočet!I132,Rozpočet!I134,Rozpočet!I136:I139,Rozpočet!I142,Rozpočet!I149,Rozpočet!I151:I152,Rozpočet!I156)+F4+SUM(Rozpočet!I251))</f>
        <v>0</v>
      </c>
      <c r="C26" s="18">
        <f>B26 * Parametry!B30 / 100</f>
        <v>0</v>
      </c>
      <c r="D26" s="3"/>
    </row>
    <row r="27" spans="1:4">
      <c r="A27" s="4" t="s">
        <v>325</v>
      </c>
      <c r="B27" s="13"/>
      <c r="C27" s="13" t="e">
        <f>C24 + C25 + C26</f>
        <v>#VALUE!</v>
      </c>
      <c r="D27" s="3"/>
    </row>
    <row r="28" spans="1:4">
      <c r="A28" s="7" t="s">
        <v>15</v>
      </c>
      <c r="B28" s="18"/>
      <c r="C28" s="18"/>
      <c r="D28" s="3"/>
    </row>
    <row r="29" spans="1:4">
      <c r="A29" s="6" t="s">
        <v>326</v>
      </c>
      <c r="B29" s="22" t="s">
        <v>56</v>
      </c>
      <c r="C29" s="22" t="s">
        <v>59</v>
      </c>
      <c r="D29" s="3"/>
    </row>
    <row r="30" spans="1:4">
      <c r="A30" s="7" t="s">
        <v>63</v>
      </c>
      <c r="B30" s="18">
        <f>(Rozpočet!F161)</f>
        <v>0</v>
      </c>
      <c r="C30" s="18">
        <f>(Rozpočet!I161)</f>
        <v>0</v>
      </c>
      <c r="D30" s="3"/>
    </row>
    <row r="31" spans="1:4">
      <c r="A31" s="7" t="s">
        <v>327</v>
      </c>
      <c r="B31" s="18">
        <f>(Rozpočet!F44)</f>
        <v>0</v>
      </c>
      <c r="C31" s="18">
        <f>(Rozpočet!I44)</f>
        <v>0</v>
      </c>
      <c r="D31" s="3"/>
    </row>
    <row r="32" spans="1:4">
      <c r="A32" s="7" t="s">
        <v>328</v>
      </c>
      <c r="B32" s="18">
        <f>(Rozpočet!F22)</f>
        <v>0</v>
      </c>
      <c r="C32" s="18">
        <f>(Rozpočet!I22)</f>
        <v>0</v>
      </c>
      <c r="D32" s="3"/>
    </row>
    <row r="33" spans="1:4">
      <c r="A33" s="7" t="s">
        <v>329</v>
      </c>
      <c r="B33" s="18">
        <f>(Rozpočet!F43)</f>
        <v>0</v>
      </c>
      <c r="C33" s="18">
        <f>(Rozpočet!I43)</f>
        <v>0</v>
      </c>
      <c r="D33" s="3"/>
    </row>
    <row r="34" spans="1:4">
      <c r="A34" s="7" t="s">
        <v>330</v>
      </c>
      <c r="B34" s="18">
        <f>(Rozpočet!F158)</f>
        <v>0</v>
      </c>
      <c r="C34" s="18">
        <f>(Rozpočet!I158)</f>
        <v>0</v>
      </c>
      <c r="D34" s="3"/>
    </row>
    <row r="35" spans="1:4">
      <c r="A35" s="7" t="s">
        <v>328</v>
      </c>
      <c r="B35" s="18">
        <f>(Rozpočet!F102)</f>
        <v>0</v>
      </c>
      <c r="C35" s="18">
        <f>(Rozpočet!I102)</f>
        <v>0</v>
      </c>
      <c r="D35" s="3"/>
    </row>
    <row r="36" spans="1:4">
      <c r="A36" s="7" t="s">
        <v>329</v>
      </c>
      <c r="B36" s="18">
        <f>(Rozpočet!F155)</f>
        <v>0</v>
      </c>
      <c r="C36" s="18">
        <f>(Rozpočet!I155)</f>
        <v>0</v>
      </c>
      <c r="D36" s="3"/>
    </row>
    <row r="37" spans="1:4">
      <c r="A37" s="7" t="s">
        <v>214</v>
      </c>
      <c r="B37" s="18">
        <f>(Rozpočet!F255)</f>
        <v>0</v>
      </c>
      <c r="C37" s="18">
        <f>(Rozpočet!I255)</f>
        <v>0</v>
      </c>
      <c r="D37" s="3"/>
    </row>
    <row r="38" spans="1:4">
      <c r="A38" s="7" t="s">
        <v>331</v>
      </c>
      <c r="B38" s="18">
        <f>(Rozpočet!F209)</f>
        <v>0</v>
      </c>
      <c r="C38" s="18">
        <f>(Rozpočet!I209)</f>
        <v>0</v>
      </c>
      <c r="D38" s="3"/>
    </row>
    <row r="39" spans="1:4">
      <c r="A39" s="7" t="s">
        <v>332</v>
      </c>
      <c r="B39" s="18">
        <f>(Rozpočet!F254)</f>
        <v>0</v>
      </c>
      <c r="C39" s="18">
        <f>(Rozpočet!I254)</f>
        <v>0</v>
      </c>
      <c r="D3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796DB-963E-484D-B459-FC06CA6ABA86}">
  <dimension ref="A1:N261"/>
  <sheetViews>
    <sheetView topLeftCell="A229" workbookViewId="0">
      <selection activeCell="O242" sqref="O242"/>
    </sheetView>
  </sheetViews>
  <sheetFormatPr defaultRowHeight="15"/>
  <cols>
    <col min="1" max="1" width="12.42578125" style="1" bestFit="1" customWidth="1"/>
    <col min="2" max="2" width="117.5703125" style="1" bestFit="1" customWidth="1"/>
    <col min="3" max="3" width="4" style="1" bestFit="1" customWidth="1"/>
    <col min="4" max="4" width="6.42578125" style="11" bestFit="1" customWidth="1"/>
    <col min="5" max="5" width="8.85546875" style="11" bestFit="1" customWidth="1"/>
    <col min="6" max="6" width="13.42578125" style="11" bestFit="1" customWidth="1"/>
    <col min="7" max="7" width="7" style="1" bestFit="1" customWidth="1"/>
    <col min="8" max="8" width="7.85546875" style="11" bestFit="1" customWidth="1"/>
    <col min="9" max="9" width="12.5703125" style="11" bestFit="1" customWidth="1"/>
    <col min="10" max="10" width="8.85546875" style="11" bestFit="1" customWidth="1"/>
    <col min="11" max="11" width="11.42578125" style="11" bestFit="1" customWidth="1"/>
    <col min="14" max="14" width="8" style="10" hidden="1" customWidth="1"/>
  </cols>
  <sheetData>
    <row r="1" spans="1:14">
      <c r="A1" s="2" t="s">
        <v>53</v>
      </c>
      <c r="B1" s="2" t="s">
        <v>0</v>
      </c>
      <c r="C1" s="2" t="s">
        <v>54</v>
      </c>
      <c r="D1" s="12" t="s">
        <v>55</v>
      </c>
      <c r="E1" s="12"/>
      <c r="F1" s="12" t="s">
        <v>57</v>
      </c>
      <c r="G1" s="2" t="s">
        <v>58</v>
      </c>
      <c r="H1" s="12"/>
      <c r="I1" s="12" t="s">
        <v>60</v>
      </c>
      <c r="J1" s="12" t="s">
        <v>61</v>
      </c>
      <c r="K1" s="12" t="s">
        <v>62</v>
      </c>
      <c r="L1" s="3"/>
      <c r="M1" s="3"/>
      <c r="N1" s="10">
        <f>Parametry!B31/100*F11+Parametry!B31/100*F13+Parametry!B31/100*F15+Parametry!B32/100*F17+Parametry!B31/100*F19+Parametry!B31/100*F20+Parametry!B31/100*F21+Parametry!B32/100*F25+Parametry!B31/100*F32+Parametry!B31/100*F34+Parametry!B31/100*F36+Parametry!B32/100*F38+Parametry!B31/100*F40+Parametry!B31/100*F41+Parametry!B31/100*F42+Parametry!B32/100*F48+Parametry!B31/100*F50+Parametry!B32/100*F51+Parametry!B32/100*F52+Parametry!B32/100*F54+Parametry!B31/100*F55+Parametry!B32/100*F57+Parametry!B31/100*F59</f>
        <v>0</v>
      </c>
    </row>
    <row r="2" spans="1:14">
      <c r="A2" s="4" t="s">
        <v>15</v>
      </c>
      <c r="B2" s="4" t="s">
        <v>63</v>
      </c>
      <c r="C2" s="4" t="s">
        <v>15</v>
      </c>
      <c r="D2" s="13"/>
      <c r="E2" s="13"/>
      <c r="F2" s="13"/>
      <c r="G2" s="4" t="s">
        <v>15</v>
      </c>
      <c r="H2" s="13"/>
      <c r="I2" s="13"/>
      <c r="J2" s="13"/>
      <c r="K2" s="13"/>
      <c r="L2" s="3"/>
      <c r="M2" s="3"/>
      <c r="N2" s="10">
        <f>N1+Parametry!B32/100*F61+Parametry!B31/100*F63+Parametry!B31/100*F65+Parametry!B31/100*F66+Parametry!B31/100*F68+Parametry!B31/100*F71+Parametry!B31/100*F72+Parametry!B31/100*F75+Parametry!B31/100*F77+Parametry!B31/100*F78+Parametry!B31/100*F80+Parametry!B31/100*F87+Parametry!B31/100*F88+Parametry!B31/100*F89+Parametry!B31/100*F91+Parametry!B31/100*F92+Parametry!B31/100*F93+Parametry!B31/100*F94+Parametry!B31/100*F95+Parametry!B31/100*F97+Parametry!B31/100*F100+Parametry!B31/100*F101+Parametry!B31/100*F105</f>
        <v>0</v>
      </c>
    </row>
    <row r="3" spans="1:14">
      <c r="A3" s="6" t="s">
        <v>15</v>
      </c>
      <c r="B3" s="6" t="s">
        <v>64</v>
      </c>
      <c r="C3" s="6" t="s">
        <v>15</v>
      </c>
      <c r="D3" s="14"/>
      <c r="E3" s="14"/>
      <c r="F3" s="14"/>
      <c r="G3" s="6" t="s">
        <v>15</v>
      </c>
      <c r="H3" s="14"/>
      <c r="I3" s="14"/>
      <c r="J3" s="14"/>
      <c r="K3" s="14"/>
      <c r="L3" s="3"/>
      <c r="M3" s="3"/>
      <c r="N3" s="10">
        <f>N2+Parametry!B32/100*F106+Parametry!B31/100*F107+Parametry!B32/100*F110+Parametry!B32/100*F112+Parametry!B31/100*F113+Parametry!B31/100*F115+Parametry!B32/100*F117+Parametry!B31/100*F119+Parametry!B31/100*F121+Parametry!B31/100*F122+Parametry!B31/100*F124+Parametry!B31/100*F127+Parametry!B31/100*F128+Parametry!B31/100*F131+Parametry!B31/100*F133+Parametry!B31/100*F140+Parametry!B31/100*F141+Parametry!B31/100*F143+Parametry!B31/100*F144+Parametry!B31/100*F145+Parametry!B31/100*F146+Parametry!B31/100*F147</f>
        <v>0</v>
      </c>
    </row>
    <row r="4" spans="1:14">
      <c r="A4" s="8" t="s">
        <v>15</v>
      </c>
      <c r="B4" s="8" t="s">
        <v>65</v>
      </c>
      <c r="C4" s="8" t="s">
        <v>15</v>
      </c>
      <c r="D4" s="15"/>
      <c r="E4" s="15"/>
      <c r="F4" s="15"/>
      <c r="G4" s="8" t="s">
        <v>15</v>
      </c>
      <c r="H4" s="15"/>
      <c r="I4" s="15"/>
      <c r="J4" s="15"/>
      <c r="K4" s="15"/>
      <c r="L4" s="3"/>
      <c r="M4" s="3"/>
    </row>
    <row r="5" spans="1:14">
      <c r="A5" s="16" t="s">
        <v>66</v>
      </c>
      <c r="B5" s="16" t="s">
        <v>67</v>
      </c>
      <c r="C5" s="16" t="s">
        <v>15</v>
      </c>
      <c r="D5" s="17"/>
      <c r="E5" s="17"/>
      <c r="F5" s="17"/>
      <c r="G5" s="16" t="s">
        <v>15</v>
      </c>
      <c r="H5" s="17"/>
      <c r="I5" s="17"/>
      <c r="J5" s="17"/>
      <c r="K5" s="17"/>
      <c r="L5" s="3"/>
      <c r="M5" s="3"/>
    </row>
    <row r="6" spans="1:14">
      <c r="A6" s="7" t="s">
        <v>68</v>
      </c>
      <c r="B6" s="7" t="s">
        <v>69</v>
      </c>
      <c r="C6" s="7" t="s">
        <v>70</v>
      </c>
      <c r="D6" s="18">
        <v>8</v>
      </c>
      <c r="E6" s="18"/>
      <c r="F6" s="18">
        <f>D6*E6</f>
        <v>0</v>
      </c>
      <c r="G6" s="7" t="s">
        <v>15</v>
      </c>
      <c r="H6" s="18"/>
      <c r="I6" s="18">
        <f>D6*H6</f>
        <v>0</v>
      </c>
      <c r="J6" s="18">
        <f>E6+H6</f>
        <v>0</v>
      </c>
      <c r="K6" s="18">
        <f>F6+I6</f>
        <v>0</v>
      </c>
      <c r="L6" s="3"/>
      <c r="M6" s="3"/>
    </row>
    <row r="7" spans="1:14">
      <c r="A7" s="16" t="s">
        <v>71</v>
      </c>
      <c r="B7" s="16" t="s">
        <v>72</v>
      </c>
      <c r="C7" s="16" t="s">
        <v>15</v>
      </c>
      <c r="D7" s="17"/>
      <c r="E7" s="17"/>
      <c r="F7" s="17"/>
      <c r="G7" s="16" t="s">
        <v>15</v>
      </c>
      <c r="H7" s="17"/>
      <c r="I7" s="17"/>
      <c r="J7" s="17"/>
      <c r="K7" s="17"/>
      <c r="L7" s="3"/>
      <c r="M7" s="3"/>
    </row>
    <row r="8" spans="1:14">
      <c r="A8" s="16" t="s">
        <v>73</v>
      </c>
      <c r="B8" s="16" t="s">
        <v>74</v>
      </c>
      <c r="C8" s="16" t="s">
        <v>15</v>
      </c>
      <c r="D8" s="17"/>
      <c r="E8" s="17"/>
      <c r="F8" s="17"/>
      <c r="G8" s="16" t="s">
        <v>15</v>
      </c>
      <c r="H8" s="17"/>
      <c r="I8" s="17"/>
      <c r="J8" s="17"/>
      <c r="K8" s="17"/>
      <c r="L8" s="3"/>
      <c r="M8" s="3"/>
    </row>
    <row r="9" spans="1:14">
      <c r="A9" s="7" t="s">
        <v>75</v>
      </c>
      <c r="B9" s="7" t="s">
        <v>76</v>
      </c>
      <c r="C9" s="7" t="s">
        <v>70</v>
      </c>
      <c r="D9" s="18">
        <v>2</v>
      </c>
      <c r="E9" s="18"/>
      <c r="F9" s="18">
        <f>D9*E9</f>
        <v>0</v>
      </c>
      <c r="G9" s="7" t="s">
        <v>15</v>
      </c>
      <c r="H9" s="18"/>
      <c r="I9" s="18">
        <f>D9*H9</f>
        <v>0</v>
      </c>
      <c r="J9" s="18">
        <f>E9+H9</f>
        <v>0</v>
      </c>
      <c r="K9" s="18">
        <f>F9+I9</f>
        <v>0</v>
      </c>
      <c r="L9" s="3"/>
      <c r="M9" s="3"/>
    </row>
    <row r="10" spans="1:14">
      <c r="A10" s="19" t="s">
        <v>77</v>
      </c>
      <c r="B10" s="19" t="s">
        <v>78</v>
      </c>
      <c r="C10" s="19" t="s">
        <v>15</v>
      </c>
      <c r="D10" s="20"/>
      <c r="E10" s="20"/>
      <c r="F10" s="20"/>
      <c r="G10" s="19" t="s">
        <v>15</v>
      </c>
      <c r="H10" s="20"/>
      <c r="I10" s="20"/>
      <c r="J10" s="20"/>
      <c r="K10" s="20"/>
      <c r="L10" s="3"/>
      <c r="M10" s="3"/>
    </row>
    <row r="11" spans="1:14">
      <c r="A11" s="7" t="s">
        <v>79</v>
      </c>
      <c r="B11" s="7" t="s">
        <v>80</v>
      </c>
      <c r="C11" s="7" t="s">
        <v>70</v>
      </c>
      <c r="D11" s="18">
        <v>2</v>
      </c>
      <c r="E11" s="18"/>
      <c r="F11" s="18">
        <f>D11*E11</f>
        <v>0</v>
      </c>
      <c r="G11" s="7" t="s">
        <v>15</v>
      </c>
      <c r="H11" s="18"/>
      <c r="I11" s="18">
        <f>D11*H11</f>
        <v>0</v>
      </c>
      <c r="J11" s="18">
        <f>E11+H11</f>
        <v>0</v>
      </c>
      <c r="K11" s="18">
        <f>F11+I11</f>
        <v>0</v>
      </c>
      <c r="L11" s="3"/>
      <c r="M11" s="3"/>
    </row>
    <row r="12" spans="1:14">
      <c r="A12" s="19" t="s">
        <v>81</v>
      </c>
      <c r="B12" s="19" t="s">
        <v>82</v>
      </c>
      <c r="C12" s="19" t="s">
        <v>15</v>
      </c>
      <c r="D12" s="20"/>
      <c r="E12" s="20"/>
      <c r="F12" s="20"/>
      <c r="G12" s="19" t="s">
        <v>15</v>
      </c>
      <c r="H12" s="20"/>
      <c r="I12" s="20"/>
      <c r="J12" s="20"/>
      <c r="K12" s="20"/>
      <c r="L12" s="3"/>
      <c r="M12" s="3"/>
    </row>
    <row r="13" spans="1:14">
      <c r="A13" s="7" t="s">
        <v>83</v>
      </c>
      <c r="B13" s="7" t="s">
        <v>84</v>
      </c>
      <c r="C13" s="7" t="s">
        <v>85</v>
      </c>
      <c r="D13" s="18">
        <v>325</v>
      </c>
      <c r="E13" s="18"/>
      <c r="F13" s="18">
        <f>D13*E13</f>
        <v>0</v>
      </c>
      <c r="G13" s="7" t="s">
        <v>15</v>
      </c>
      <c r="H13" s="18"/>
      <c r="I13" s="18">
        <f>D13*H13</f>
        <v>0</v>
      </c>
      <c r="J13" s="18">
        <f>E13+H13</f>
        <v>0</v>
      </c>
      <c r="K13" s="18">
        <f>F13+I13</f>
        <v>0</v>
      </c>
      <c r="L13" s="3"/>
      <c r="M13" s="3"/>
    </row>
    <row r="14" spans="1:14">
      <c r="A14" s="19" t="s">
        <v>86</v>
      </c>
      <c r="B14" s="19" t="s">
        <v>87</v>
      </c>
      <c r="C14" s="19" t="s">
        <v>15</v>
      </c>
      <c r="D14" s="20"/>
      <c r="E14" s="20"/>
      <c r="F14" s="20"/>
      <c r="G14" s="19" t="s">
        <v>15</v>
      </c>
      <c r="H14" s="20"/>
      <c r="I14" s="20"/>
      <c r="J14" s="20"/>
      <c r="K14" s="20"/>
      <c r="L14" s="3"/>
      <c r="M14" s="3"/>
    </row>
    <row r="15" spans="1:14">
      <c r="A15" s="7" t="s">
        <v>88</v>
      </c>
      <c r="B15" s="7" t="s">
        <v>89</v>
      </c>
      <c r="C15" s="7" t="s">
        <v>70</v>
      </c>
      <c r="D15" s="18">
        <v>96</v>
      </c>
      <c r="E15" s="18"/>
      <c r="F15" s="18">
        <f>D15*E15</f>
        <v>0</v>
      </c>
      <c r="G15" s="7" t="s">
        <v>90</v>
      </c>
      <c r="H15" s="18"/>
      <c r="I15" s="18">
        <f>D15*H15</f>
        <v>0</v>
      </c>
      <c r="J15" s="18">
        <f>E15+H15</f>
        <v>0</v>
      </c>
      <c r="K15" s="18">
        <f>F15+I15</f>
        <v>0</v>
      </c>
      <c r="L15" s="3"/>
      <c r="M15" s="3"/>
    </row>
    <row r="16" spans="1:14">
      <c r="A16" s="19" t="s">
        <v>91</v>
      </c>
      <c r="B16" s="19" t="s">
        <v>92</v>
      </c>
      <c r="C16" s="19" t="s">
        <v>15</v>
      </c>
      <c r="D16" s="20"/>
      <c r="E16" s="20"/>
      <c r="F16" s="20"/>
      <c r="G16" s="19" t="s">
        <v>15</v>
      </c>
      <c r="H16" s="20"/>
      <c r="I16" s="20"/>
      <c r="J16" s="20"/>
      <c r="K16" s="20"/>
      <c r="L16" s="3"/>
      <c r="M16" s="3"/>
    </row>
    <row r="17" spans="1:13">
      <c r="A17" s="7" t="s">
        <v>93</v>
      </c>
      <c r="B17" s="7" t="s">
        <v>94</v>
      </c>
      <c r="C17" s="7" t="s">
        <v>70</v>
      </c>
      <c r="D17" s="18">
        <v>8</v>
      </c>
      <c r="E17" s="18"/>
      <c r="F17" s="18">
        <f>D17*E17</f>
        <v>0</v>
      </c>
      <c r="G17" s="7" t="s">
        <v>95</v>
      </c>
      <c r="H17" s="18"/>
      <c r="I17" s="18">
        <f>D17*H17</f>
        <v>0</v>
      </c>
      <c r="J17" s="18">
        <f>E17+H17</f>
        <v>0</v>
      </c>
      <c r="K17" s="18">
        <f>F17+I17</f>
        <v>0</v>
      </c>
      <c r="L17" s="3"/>
      <c r="M17" s="3"/>
    </row>
    <row r="18" spans="1:13">
      <c r="A18" s="19" t="s">
        <v>96</v>
      </c>
      <c r="B18" s="19" t="s">
        <v>97</v>
      </c>
      <c r="C18" s="19" t="s">
        <v>15</v>
      </c>
      <c r="D18" s="20"/>
      <c r="E18" s="20"/>
      <c r="F18" s="20"/>
      <c r="G18" s="19" t="s">
        <v>15</v>
      </c>
      <c r="H18" s="20"/>
      <c r="I18" s="20"/>
      <c r="J18" s="20"/>
      <c r="K18" s="20"/>
      <c r="L18" s="3"/>
      <c r="M18" s="3"/>
    </row>
    <row r="19" spans="1:13">
      <c r="A19" s="7" t="s">
        <v>98</v>
      </c>
      <c r="B19" s="7" t="s">
        <v>99</v>
      </c>
      <c r="C19" s="7" t="s">
        <v>100</v>
      </c>
      <c r="D19" s="18">
        <v>8</v>
      </c>
      <c r="E19" s="18"/>
      <c r="F19" s="18">
        <f>D19*E19</f>
        <v>0</v>
      </c>
      <c r="G19" s="7" t="s">
        <v>15</v>
      </c>
      <c r="H19" s="18"/>
      <c r="I19" s="18">
        <f>D19*H19</f>
        <v>0</v>
      </c>
      <c r="J19" s="18">
        <f t="shared" ref="J19:K21" si="0">E19+H19</f>
        <v>0</v>
      </c>
      <c r="K19" s="18">
        <f t="shared" si="0"/>
        <v>0</v>
      </c>
      <c r="L19" s="3"/>
      <c r="M19" s="3"/>
    </row>
    <row r="20" spans="1:13">
      <c r="A20" s="7" t="s">
        <v>101</v>
      </c>
      <c r="B20" s="7" t="s">
        <v>102</v>
      </c>
      <c r="C20" s="7" t="s">
        <v>100</v>
      </c>
      <c r="D20" s="18">
        <v>2</v>
      </c>
      <c r="E20" s="18"/>
      <c r="F20" s="18">
        <f>D20*E20</f>
        <v>0</v>
      </c>
      <c r="G20" s="7" t="s">
        <v>15</v>
      </c>
      <c r="H20" s="18"/>
      <c r="I20" s="18">
        <f>D20*H20</f>
        <v>0</v>
      </c>
      <c r="J20" s="18">
        <f t="shared" si="0"/>
        <v>0</v>
      </c>
      <c r="K20" s="18">
        <f t="shared" si="0"/>
        <v>0</v>
      </c>
      <c r="L20" s="3"/>
      <c r="M20" s="3"/>
    </row>
    <row r="21" spans="1:13">
      <c r="A21" s="7" t="s">
        <v>103</v>
      </c>
      <c r="B21" s="7" t="s">
        <v>104</v>
      </c>
      <c r="C21" s="7" t="s">
        <v>100</v>
      </c>
      <c r="D21" s="18">
        <v>8</v>
      </c>
      <c r="E21" s="18"/>
      <c r="F21" s="18">
        <f>D21*E21</f>
        <v>0</v>
      </c>
      <c r="G21" s="7" t="s">
        <v>15</v>
      </c>
      <c r="H21" s="18"/>
      <c r="I21" s="18">
        <f>D21*H21</f>
        <v>0</v>
      </c>
      <c r="J21" s="18">
        <f t="shared" si="0"/>
        <v>0</v>
      </c>
      <c r="K21" s="18">
        <f t="shared" si="0"/>
        <v>0</v>
      </c>
      <c r="L21" s="3"/>
      <c r="M21" s="3"/>
    </row>
    <row r="22" spans="1:13">
      <c r="A22" s="8" t="s">
        <v>15</v>
      </c>
      <c r="B22" s="8" t="s">
        <v>105</v>
      </c>
      <c r="C22" s="8" t="s">
        <v>15</v>
      </c>
      <c r="D22" s="15"/>
      <c r="E22" s="15"/>
      <c r="F22" s="15">
        <f>SUM(F5:F21)</f>
        <v>0</v>
      </c>
      <c r="G22" s="8" t="s">
        <v>15</v>
      </c>
      <c r="H22" s="15"/>
      <c r="I22" s="15">
        <f>SUM(I5:I21)</f>
        <v>0</v>
      </c>
      <c r="J22" s="15"/>
      <c r="K22" s="15">
        <f>SUM(K5:K21)</f>
        <v>0</v>
      </c>
      <c r="L22" s="3"/>
      <c r="M22" s="3"/>
    </row>
    <row r="23" spans="1:13">
      <c r="A23" s="8" t="s">
        <v>15</v>
      </c>
      <c r="B23" s="8" t="s">
        <v>106</v>
      </c>
      <c r="C23" s="8" t="s">
        <v>15</v>
      </c>
      <c r="D23" s="15"/>
      <c r="E23" s="15"/>
      <c r="F23" s="15"/>
      <c r="G23" s="8" t="s">
        <v>15</v>
      </c>
      <c r="H23" s="15"/>
      <c r="I23" s="15"/>
      <c r="J23" s="15"/>
      <c r="K23" s="15"/>
      <c r="L23" s="3"/>
      <c r="M23" s="3"/>
    </row>
    <row r="24" spans="1:13">
      <c r="A24" s="19" t="s">
        <v>107</v>
      </c>
      <c r="B24" s="19" t="s">
        <v>108</v>
      </c>
      <c r="C24" s="19" t="s">
        <v>15</v>
      </c>
      <c r="D24" s="20"/>
      <c r="E24" s="20"/>
      <c r="F24" s="20"/>
      <c r="G24" s="19" t="s">
        <v>15</v>
      </c>
      <c r="H24" s="20"/>
      <c r="I24" s="20"/>
      <c r="J24" s="20"/>
      <c r="K24" s="20"/>
      <c r="L24" s="3"/>
      <c r="M24" s="3"/>
    </row>
    <row r="25" spans="1:13">
      <c r="A25" s="7" t="s">
        <v>109</v>
      </c>
      <c r="B25" s="7" t="s">
        <v>110</v>
      </c>
      <c r="C25" s="7" t="s">
        <v>85</v>
      </c>
      <c r="D25" s="18">
        <v>245</v>
      </c>
      <c r="E25" s="18"/>
      <c r="F25" s="18">
        <f>D25*E25</f>
        <v>0</v>
      </c>
      <c r="G25" s="7" t="s">
        <v>15</v>
      </c>
      <c r="H25" s="18"/>
      <c r="I25" s="18">
        <f>D25*H25</f>
        <v>0</v>
      </c>
      <c r="J25" s="18">
        <f>E25+H25</f>
        <v>0</v>
      </c>
      <c r="K25" s="18">
        <f>F25+I25</f>
        <v>0</v>
      </c>
      <c r="L25" s="3"/>
      <c r="M25" s="3"/>
    </row>
    <row r="26" spans="1:13">
      <c r="A26" s="16" t="s">
        <v>66</v>
      </c>
      <c r="B26" s="16" t="s">
        <v>67</v>
      </c>
      <c r="C26" s="16" t="s">
        <v>15</v>
      </c>
      <c r="D26" s="17"/>
      <c r="E26" s="17"/>
      <c r="F26" s="17"/>
      <c r="G26" s="16" t="s">
        <v>15</v>
      </c>
      <c r="H26" s="17"/>
      <c r="I26" s="17"/>
      <c r="J26" s="17"/>
      <c r="K26" s="17"/>
      <c r="L26" s="3"/>
      <c r="M26" s="3"/>
    </row>
    <row r="27" spans="1:13">
      <c r="A27" s="7" t="s">
        <v>68</v>
      </c>
      <c r="B27" s="7" t="s">
        <v>69</v>
      </c>
      <c r="C27" s="7" t="s">
        <v>70</v>
      </c>
      <c r="D27" s="18">
        <v>6</v>
      </c>
      <c r="E27" s="18"/>
      <c r="F27" s="18">
        <f>D27*E27</f>
        <v>0</v>
      </c>
      <c r="G27" s="7" t="s">
        <v>15</v>
      </c>
      <c r="H27" s="18"/>
      <c r="I27" s="18">
        <f>D27*H27</f>
        <v>0</v>
      </c>
      <c r="J27" s="18">
        <f>E27+H27</f>
        <v>0</v>
      </c>
      <c r="K27" s="18">
        <f>F27+I27</f>
        <v>0</v>
      </c>
      <c r="L27" s="3"/>
      <c r="M27" s="3"/>
    </row>
    <row r="28" spans="1:13">
      <c r="A28" s="16" t="s">
        <v>71</v>
      </c>
      <c r="B28" s="16" t="s">
        <v>72</v>
      </c>
      <c r="C28" s="16" t="s">
        <v>15</v>
      </c>
      <c r="D28" s="17"/>
      <c r="E28" s="17"/>
      <c r="F28" s="17"/>
      <c r="G28" s="16" t="s">
        <v>15</v>
      </c>
      <c r="H28" s="17"/>
      <c r="I28" s="17"/>
      <c r="J28" s="17"/>
      <c r="K28" s="17"/>
      <c r="L28" s="3"/>
      <c r="M28" s="3"/>
    </row>
    <row r="29" spans="1:13">
      <c r="A29" s="16" t="s">
        <v>73</v>
      </c>
      <c r="B29" s="16" t="s">
        <v>74</v>
      </c>
      <c r="C29" s="16" t="s">
        <v>15</v>
      </c>
      <c r="D29" s="17"/>
      <c r="E29" s="17"/>
      <c r="F29" s="17"/>
      <c r="G29" s="16" t="s">
        <v>15</v>
      </c>
      <c r="H29" s="17"/>
      <c r="I29" s="17"/>
      <c r="J29" s="17"/>
      <c r="K29" s="17"/>
      <c r="L29" s="3"/>
      <c r="M29" s="3"/>
    </row>
    <row r="30" spans="1:13">
      <c r="A30" s="7" t="s">
        <v>75</v>
      </c>
      <c r="B30" s="7" t="s">
        <v>76</v>
      </c>
      <c r="C30" s="7" t="s">
        <v>70</v>
      </c>
      <c r="D30" s="18">
        <v>2</v>
      </c>
      <c r="E30" s="18"/>
      <c r="F30" s="18">
        <f>D30*E30</f>
        <v>0</v>
      </c>
      <c r="G30" s="7" t="s">
        <v>15</v>
      </c>
      <c r="H30" s="18"/>
      <c r="I30" s="18">
        <f>D30*H30</f>
        <v>0</v>
      </c>
      <c r="J30" s="18">
        <f>E30+H30</f>
        <v>0</v>
      </c>
      <c r="K30" s="18">
        <f>F30+I30</f>
        <v>0</v>
      </c>
      <c r="L30" s="3"/>
      <c r="M30" s="3"/>
    </row>
    <row r="31" spans="1:13">
      <c r="A31" s="19" t="s">
        <v>77</v>
      </c>
      <c r="B31" s="19" t="s">
        <v>78</v>
      </c>
      <c r="C31" s="19" t="s">
        <v>15</v>
      </c>
      <c r="D31" s="20"/>
      <c r="E31" s="20"/>
      <c r="F31" s="20"/>
      <c r="G31" s="19" t="s">
        <v>15</v>
      </c>
      <c r="H31" s="20"/>
      <c r="I31" s="20"/>
      <c r="J31" s="20"/>
      <c r="K31" s="20"/>
      <c r="L31" s="3"/>
      <c r="M31" s="3"/>
    </row>
    <row r="32" spans="1:13">
      <c r="A32" s="7" t="s">
        <v>111</v>
      </c>
      <c r="B32" s="7" t="s">
        <v>112</v>
      </c>
      <c r="C32" s="7" t="s">
        <v>70</v>
      </c>
      <c r="D32" s="18">
        <v>2</v>
      </c>
      <c r="E32" s="18"/>
      <c r="F32" s="18">
        <f>D32*E32</f>
        <v>0</v>
      </c>
      <c r="G32" s="7" t="s">
        <v>15</v>
      </c>
      <c r="H32" s="18"/>
      <c r="I32" s="18">
        <f>D32*H32</f>
        <v>0</v>
      </c>
      <c r="J32" s="18">
        <f>E32+H32</f>
        <v>0</v>
      </c>
      <c r="K32" s="18">
        <f>F32+I32</f>
        <v>0</v>
      </c>
      <c r="L32" s="3"/>
      <c r="M32" s="3"/>
    </row>
    <row r="33" spans="1:13">
      <c r="A33" s="19" t="s">
        <v>81</v>
      </c>
      <c r="B33" s="19" t="s">
        <v>82</v>
      </c>
      <c r="C33" s="19" t="s">
        <v>15</v>
      </c>
      <c r="D33" s="20"/>
      <c r="E33" s="20"/>
      <c r="F33" s="20"/>
      <c r="G33" s="19" t="s">
        <v>15</v>
      </c>
      <c r="H33" s="20"/>
      <c r="I33" s="20"/>
      <c r="J33" s="20"/>
      <c r="K33" s="20"/>
      <c r="L33" s="3"/>
      <c r="M33" s="3"/>
    </row>
    <row r="34" spans="1:13">
      <c r="A34" s="7" t="s">
        <v>83</v>
      </c>
      <c r="B34" s="7" t="s">
        <v>84</v>
      </c>
      <c r="C34" s="7" t="s">
        <v>85</v>
      </c>
      <c r="D34" s="18">
        <v>265</v>
      </c>
      <c r="E34" s="18"/>
      <c r="F34" s="18">
        <f>D34*E34</f>
        <v>0</v>
      </c>
      <c r="G34" s="7" t="s">
        <v>15</v>
      </c>
      <c r="H34" s="18"/>
      <c r="I34" s="18">
        <f>D34*H34</f>
        <v>0</v>
      </c>
      <c r="J34" s="18">
        <f>E34+H34</f>
        <v>0</v>
      </c>
      <c r="K34" s="18">
        <f>F34+I34</f>
        <v>0</v>
      </c>
      <c r="L34" s="3"/>
      <c r="M34" s="3"/>
    </row>
    <row r="35" spans="1:13">
      <c r="A35" s="19" t="s">
        <v>86</v>
      </c>
      <c r="B35" s="19" t="s">
        <v>87</v>
      </c>
      <c r="C35" s="19" t="s">
        <v>15</v>
      </c>
      <c r="D35" s="20"/>
      <c r="E35" s="20"/>
      <c r="F35" s="20"/>
      <c r="G35" s="19" t="s">
        <v>15</v>
      </c>
      <c r="H35" s="20"/>
      <c r="I35" s="20"/>
      <c r="J35" s="20"/>
      <c r="K35" s="20"/>
      <c r="L35" s="3"/>
      <c r="M35" s="3"/>
    </row>
    <row r="36" spans="1:13">
      <c r="A36" s="7" t="s">
        <v>88</v>
      </c>
      <c r="B36" s="7" t="s">
        <v>89</v>
      </c>
      <c r="C36" s="7" t="s">
        <v>70</v>
      </c>
      <c r="D36" s="18">
        <v>54</v>
      </c>
      <c r="E36" s="18"/>
      <c r="F36" s="18">
        <f>D36*E36</f>
        <v>0</v>
      </c>
      <c r="G36" s="7" t="s">
        <v>90</v>
      </c>
      <c r="H36" s="18"/>
      <c r="I36" s="18">
        <f>D36*H36</f>
        <v>0</v>
      </c>
      <c r="J36" s="18">
        <f>E36+H36</f>
        <v>0</v>
      </c>
      <c r="K36" s="18">
        <f>F36+I36</f>
        <v>0</v>
      </c>
      <c r="L36" s="3"/>
      <c r="M36" s="3"/>
    </row>
    <row r="37" spans="1:13">
      <c r="A37" s="19" t="s">
        <v>91</v>
      </c>
      <c r="B37" s="19" t="s">
        <v>92</v>
      </c>
      <c r="C37" s="19" t="s">
        <v>15</v>
      </c>
      <c r="D37" s="20"/>
      <c r="E37" s="20"/>
      <c r="F37" s="20"/>
      <c r="G37" s="19" t="s">
        <v>15</v>
      </c>
      <c r="H37" s="20"/>
      <c r="I37" s="20"/>
      <c r="J37" s="20"/>
      <c r="K37" s="20"/>
      <c r="L37" s="3"/>
      <c r="M37" s="3"/>
    </row>
    <row r="38" spans="1:13">
      <c r="A38" s="7" t="s">
        <v>93</v>
      </c>
      <c r="B38" s="7" t="s">
        <v>94</v>
      </c>
      <c r="C38" s="7" t="s">
        <v>70</v>
      </c>
      <c r="D38" s="18">
        <v>8</v>
      </c>
      <c r="E38" s="18"/>
      <c r="F38" s="18">
        <f>D38*E38</f>
        <v>0</v>
      </c>
      <c r="G38" s="7" t="s">
        <v>95</v>
      </c>
      <c r="H38" s="18"/>
      <c r="I38" s="18">
        <f>D38*H38</f>
        <v>0</v>
      </c>
      <c r="J38" s="18">
        <f>E38+H38</f>
        <v>0</v>
      </c>
      <c r="K38" s="18">
        <f>F38+I38</f>
        <v>0</v>
      </c>
      <c r="L38" s="3"/>
      <c r="M38" s="3"/>
    </row>
    <row r="39" spans="1:13">
      <c r="A39" s="19" t="s">
        <v>96</v>
      </c>
      <c r="B39" s="19" t="s">
        <v>97</v>
      </c>
      <c r="C39" s="19" t="s">
        <v>15</v>
      </c>
      <c r="D39" s="20"/>
      <c r="E39" s="20"/>
      <c r="F39" s="20"/>
      <c r="G39" s="19" t="s">
        <v>15</v>
      </c>
      <c r="H39" s="20"/>
      <c r="I39" s="20"/>
      <c r="J39" s="20"/>
      <c r="K39" s="20"/>
      <c r="L39" s="3"/>
      <c r="M39" s="3"/>
    </row>
    <row r="40" spans="1:13">
      <c r="A40" s="7" t="s">
        <v>98</v>
      </c>
      <c r="B40" s="7" t="s">
        <v>99</v>
      </c>
      <c r="C40" s="7" t="s">
        <v>100</v>
      </c>
      <c r="D40" s="18">
        <v>6</v>
      </c>
      <c r="E40" s="18"/>
      <c r="F40" s="18">
        <f>D40*E40</f>
        <v>0</v>
      </c>
      <c r="G40" s="7" t="s">
        <v>15</v>
      </c>
      <c r="H40" s="18"/>
      <c r="I40" s="18">
        <f>D40*H40</f>
        <v>0</v>
      </c>
      <c r="J40" s="18">
        <f t="shared" ref="J40:K42" si="1">E40+H40</f>
        <v>0</v>
      </c>
      <c r="K40" s="18">
        <f t="shared" si="1"/>
        <v>0</v>
      </c>
      <c r="L40" s="3"/>
      <c r="M40" s="3"/>
    </row>
    <row r="41" spans="1:13">
      <c r="A41" s="7" t="s">
        <v>101</v>
      </c>
      <c r="B41" s="7" t="s">
        <v>102</v>
      </c>
      <c r="C41" s="7" t="s">
        <v>100</v>
      </c>
      <c r="D41" s="18">
        <v>2</v>
      </c>
      <c r="E41" s="18"/>
      <c r="F41" s="18">
        <f>D41*E41</f>
        <v>0</v>
      </c>
      <c r="G41" s="7" t="s">
        <v>15</v>
      </c>
      <c r="H41" s="18"/>
      <c r="I41" s="18">
        <f>D41*H41</f>
        <v>0</v>
      </c>
      <c r="J41" s="18">
        <f t="shared" si="1"/>
        <v>0</v>
      </c>
      <c r="K41" s="18">
        <f t="shared" si="1"/>
        <v>0</v>
      </c>
      <c r="L41" s="3"/>
      <c r="M41" s="3"/>
    </row>
    <row r="42" spans="1:13">
      <c r="A42" s="7" t="s">
        <v>103</v>
      </c>
      <c r="B42" s="7" t="s">
        <v>104</v>
      </c>
      <c r="C42" s="7" t="s">
        <v>100</v>
      </c>
      <c r="D42" s="18">
        <v>6</v>
      </c>
      <c r="E42" s="18"/>
      <c r="F42" s="18">
        <f>D42*E42</f>
        <v>0</v>
      </c>
      <c r="G42" s="7" t="s">
        <v>15</v>
      </c>
      <c r="H42" s="18"/>
      <c r="I42" s="18">
        <f>D42*H42</f>
        <v>0</v>
      </c>
      <c r="J42" s="18">
        <f t="shared" si="1"/>
        <v>0</v>
      </c>
      <c r="K42" s="18">
        <f t="shared" si="1"/>
        <v>0</v>
      </c>
      <c r="L42" s="3"/>
      <c r="M42" s="3"/>
    </row>
    <row r="43" spans="1:13">
      <c r="A43" s="8" t="s">
        <v>15</v>
      </c>
      <c r="B43" s="8" t="s">
        <v>113</v>
      </c>
      <c r="C43" s="8" t="s">
        <v>15</v>
      </c>
      <c r="D43" s="15"/>
      <c r="E43" s="15"/>
      <c r="F43" s="15">
        <f>SUM(F24:F42)</f>
        <v>0</v>
      </c>
      <c r="G43" s="8" t="s">
        <v>15</v>
      </c>
      <c r="H43" s="15"/>
      <c r="I43" s="15">
        <f>SUM(I24:I42)</f>
        <v>0</v>
      </c>
      <c r="J43" s="15"/>
      <c r="K43" s="15">
        <f>SUM(K24:K42)</f>
        <v>0</v>
      </c>
      <c r="L43" s="3"/>
      <c r="M43" s="3"/>
    </row>
    <row r="44" spans="1:13">
      <c r="A44" s="6" t="s">
        <v>15</v>
      </c>
      <c r="B44" s="6" t="s">
        <v>114</v>
      </c>
      <c r="C44" s="6" t="s">
        <v>15</v>
      </c>
      <c r="D44" s="14"/>
      <c r="E44" s="14"/>
      <c r="F44" s="14">
        <f>SUM(F4:F21,F24:F42)</f>
        <v>0</v>
      </c>
      <c r="G44" s="6" t="s">
        <v>15</v>
      </c>
      <c r="H44" s="14"/>
      <c r="I44" s="14">
        <f>SUM(I4:I21,I24:I42)</f>
        <v>0</v>
      </c>
      <c r="J44" s="14"/>
      <c r="K44" s="14">
        <f>SUM(K4:K21,K24:K42)</f>
        <v>0</v>
      </c>
      <c r="L44" s="3"/>
      <c r="M44" s="3"/>
    </row>
    <row r="45" spans="1:13">
      <c r="A45" s="6" t="s">
        <v>15</v>
      </c>
      <c r="B45" s="6" t="s">
        <v>115</v>
      </c>
      <c r="C45" s="6" t="s">
        <v>15</v>
      </c>
      <c r="D45" s="14"/>
      <c r="E45" s="14"/>
      <c r="F45" s="14"/>
      <c r="G45" s="6" t="s">
        <v>15</v>
      </c>
      <c r="H45" s="14"/>
      <c r="I45" s="14"/>
      <c r="J45" s="14"/>
      <c r="K45" s="14"/>
      <c r="L45" s="3"/>
      <c r="M45" s="3"/>
    </row>
    <row r="46" spans="1:13">
      <c r="A46" s="8" t="s">
        <v>15</v>
      </c>
      <c r="B46" s="8" t="s">
        <v>65</v>
      </c>
      <c r="C46" s="8" t="s">
        <v>15</v>
      </c>
      <c r="D46" s="15"/>
      <c r="E46" s="15"/>
      <c r="F46" s="15"/>
      <c r="G46" s="8" t="s">
        <v>15</v>
      </c>
      <c r="H46" s="15"/>
      <c r="I46" s="15"/>
      <c r="J46" s="15"/>
      <c r="K46" s="15"/>
      <c r="L46" s="3"/>
      <c r="M46" s="3"/>
    </row>
    <row r="47" spans="1:13">
      <c r="A47" s="19" t="s">
        <v>116</v>
      </c>
      <c r="B47" s="19" t="s">
        <v>333</v>
      </c>
      <c r="C47" s="19" t="s">
        <v>15</v>
      </c>
      <c r="D47" s="20"/>
      <c r="E47" s="20"/>
      <c r="F47" s="20"/>
      <c r="G47" s="19" t="s">
        <v>15</v>
      </c>
      <c r="H47" s="20"/>
      <c r="I47" s="20"/>
      <c r="J47" s="20"/>
      <c r="K47" s="20"/>
      <c r="L47" s="3"/>
      <c r="M47" s="3"/>
    </row>
    <row r="48" spans="1:13">
      <c r="A48" s="7" t="s">
        <v>117</v>
      </c>
      <c r="B48" s="7" t="s">
        <v>334</v>
      </c>
      <c r="C48" s="7" t="s">
        <v>70</v>
      </c>
      <c r="D48" s="18">
        <v>6</v>
      </c>
      <c r="E48" s="18"/>
      <c r="F48" s="18">
        <f>D48*E48</f>
        <v>0</v>
      </c>
      <c r="G48" s="7" t="s">
        <v>15</v>
      </c>
      <c r="H48" s="18"/>
      <c r="I48" s="18">
        <f>D48*H48</f>
        <v>0</v>
      </c>
      <c r="J48" s="18">
        <f>E48+H48</f>
        <v>0</v>
      </c>
      <c r="K48" s="18">
        <f>F48+I48</f>
        <v>0</v>
      </c>
      <c r="L48" s="3"/>
      <c r="M48" s="3"/>
    </row>
    <row r="49" spans="1:13">
      <c r="A49" s="19" t="s">
        <v>107</v>
      </c>
      <c r="B49" s="19" t="s">
        <v>108</v>
      </c>
      <c r="C49" s="19" t="s">
        <v>15</v>
      </c>
      <c r="D49" s="20"/>
      <c r="E49" s="20"/>
      <c r="F49" s="20"/>
      <c r="G49" s="19" t="s">
        <v>15</v>
      </c>
      <c r="H49" s="20"/>
      <c r="I49" s="20"/>
      <c r="J49" s="20"/>
      <c r="K49" s="20"/>
      <c r="L49" s="3"/>
      <c r="M49" s="3"/>
    </row>
    <row r="50" spans="1:13">
      <c r="A50" s="7" t="s">
        <v>118</v>
      </c>
      <c r="B50" s="7" t="s">
        <v>119</v>
      </c>
      <c r="C50" s="7" t="s">
        <v>85</v>
      </c>
      <c r="D50" s="18">
        <v>10</v>
      </c>
      <c r="E50" s="18"/>
      <c r="F50" s="18">
        <f>D50*E50</f>
        <v>0</v>
      </c>
      <c r="G50" s="7" t="s">
        <v>15</v>
      </c>
      <c r="H50" s="18"/>
      <c r="I50" s="18">
        <f>D50*H50</f>
        <v>0</v>
      </c>
      <c r="J50" s="18">
        <f t="shared" ref="J50:K52" si="2">E50+H50</f>
        <v>0</v>
      </c>
      <c r="K50" s="18">
        <f t="shared" si="2"/>
        <v>0</v>
      </c>
      <c r="L50" s="3"/>
      <c r="M50" s="3"/>
    </row>
    <row r="51" spans="1:13">
      <c r="A51" s="7" t="s">
        <v>109</v>
      </c>
      <c r="B51" s="7" t="s">
        <v>110</v>
      </c>
      <c r="C51" s="7" t="s">
        <v>85</v>
      </c>
      <c r="D51" s="18">
        <v>245</v>
      </c>
      <c r="E51" s="18"/>
      <c r="F51" s="18">
        <f>D51*E51</f>
        <v>0</v>
      </c>
      <c r="G51" s="7" t="s">
        <v>15</v>
      </c>
      <c r="H51" s="18"/>
      <c r="I51" s="18">
        <f>D51*H51</f>
        <v>0</v>
      </c>
      <c r="J51" s="18">
        <f t="shared" si="2"/>
        <v>0</v>
      </c>
      <c r="K51" s="18">
        <f t="shared" si="2"/>
        <v>0</v>
      </c>
      <c r="L51" s="3"/>
      <c r="M51" s="3"/>
    </row>
    <row r="52" spans="1:13">
      <c r="A52" s="7" t="s">
        <v>15</v>
      </c>
      <c r="B52" s="7" t="s">
        <v>120</v>
      </c>
      <c r="C52" s="7" t="s">
        <v>121</v>
      </c>
      <c r="D52" s="18">
        <v>1</v>
      </c>
      <c r="E52" s="18"/>
      <c r="F52" s="18">
        <f>D52*E52</f>
        <v>0</v>
      </c>
      <c r="G52" s="7" t="s">
        <v>15</v>
      </c>
      <c r="H52" s="18"/>
      <c r="I52" s="18">
        <f>D52*H52</f>
        <v>0</v>
      </c>
      <c r="J52" s="18">
        <f t="shared" si="2"/>
        <v>0</v>
      </c>
      <c r="K52" s="18">
        <f t="shared" si="2"/>
        <v>0</v>
      </c>
      <c r="L52" s="3"/>
      <c r="M52" s="3"/>
    </row>
    <row r="53" spans="1:13">
      <c r="A53" s="19" t="s">
        <v>81</v>
      </c>
      <c r="B53" s="19" t="s">
        <v>82</v>
      </c>
      <c r="C53" s="19" t="s">
        <v>15</v>
      </c>
      <c r="D53" s="20"/>
      <c r="E53" s="20"/>
      <c r="F53" s="20"/>
      <c r="G53" s="19" t="s">
        <v>15</v>
      </c>
      <c r="H53" s="20"/>
      <c r="I53" s="20"/>
      <c r="J53" s="20"/>
      <c r="K53" s="20"/>
      <c r="L53" s="3"/>
      <c r="M53" s="3"/>
    </row>
    <row r="54" spans="1:13">
      <c r="A54" s="7" t="s">
        <v>122</v>
      </c>
      <c r="B54" s="7" t="s">
        <v>123</v>
      </c>
      <c r="C54" s="7" t="s">
        <v>85</v>
      </c>
      <c r="D54" s="18">
        <v>35</v>
      </c>
      <c r="E54" s="18"/>
      <c r="F54" s="18">
        <f>D54*E54</f>
        <v>0</v>
      </c>
      <c r="G54" s="7" t="s">
        <v>15</v>
      </c>
      <c r="H54" s="18"/>
      <c r="I54" s="18">
        <f>D54*H54</f>
        <v>0</v>
      </c>
      <c r="J54" s="18">
        <f>E54+H54</f>
        <v>0</v>
      </c>
      <c r="K54" s="18">
        <f>F54+I54</f>
        <v>0</v>
      </c>
      <c r="L54" s="3"/>
      <c r="M54" s="3"/>
    </row>
    <row r="55" spans="1:13">
      <c r="A55" s="7" t="s">
        <v>124</v>
      </c>
      <c r="B55" s="7" t="s">
        <v>125</v>
      </c>
      <c r="C55" s="7" t="s">
        <v>85</v>
      </c>
      <c r="D55" s="18">
        <v>20</v>
      </c>
      <c r="E55" s="18"/>
      <c r="F55" s="18">
        <f>D55*E55</f>
        <v>0</v>
      </c>
      <c r="G55" s="7" t="s">
        <v>15</v>
      </c>
      <c r="H55" s="18"/>
      <c r="I55" s="18">
        <f>D55*H55</f>
        <v>0</v>
      </c>
      <c r="J55" s="18">
        <f>E55+H55</f>
        <v>0</v>
      </c>
      <c r="K55" s="18">
        <f>F55+I55</f>
        <v>0</v>
      </c>
      <c r="L55" s="3"/>
      <c r="M55" s="3"/>
    </row>
    <row r="56" spans="1:13">
      <c r="A56" s="19" t="s">
        <v>126</v>
      </c>
      <c r="B56" s="19" t="s">
        <v>127</v>
      </c>
      <c r="C56" s="19" t="s">
        <v>15</v>
      </c>
      <c r="D56" s="20"/>
      <c r="E56" s="20"/>
      <c r="F56" s="20"/>
      <c r="G56" s="19" t="s">
        <v>15</v>
      </c>
      <c r="H56" s="20"/>
      <c r="I56" s="20"/>
      <c r="J56" s="20"/>
      <c r="K56" s="20"/>
      <c r="L56" s="3"/>
      <c r="M56" s="3"/>
    </row>
    <row r="57" spans="1:13">
      <c r="A57" s="7" t="s">
        <v>128</v>
      </c>
      <c r="B57" s="7" t="s">
        <v>335</v>
      </c>
      <c r="C57" s="7" t="s">
        <v>85</v>
      </c>
      <c r="D57" s="18">
        <v>290</v>
      </c>
      <c r="E57" s="18"/>
      <c r="F57" s="18">
        <f>D57*E57</f>
        <v>0</v>
      </c>
      <c r="G57" s="7" t="s">
        <v>15</v>
      </c>
      <c r="H57" s="18"/>
      <c r="I57" s="18">
        <f>D57*H57</f>
        <v>0</v>
      </c>
      <c r="J57" s="18">
        <f>E57+H57</f>
        <v>0</v>
      </c>
      <c r="K57" s="18">
        <f>F57+I57</f>
        <v>0</v>
      </c>
      <c r="L57" s="3"/>
      <c r="M57" s="3"/>
    </row>
    <row r="58" spans="1:13">
      <c r="A58" s="19" t="s">
        <v>86</v>
      </c>
      <c r="B58" s="19" t="s">
        <v>87</v>
      </c>
      <c r="C58" s="19" t="s">
        <v>15</v>
      </c>
      <c r="D58" s="20"/>
      <c r="E58" s="20"/>
      <c r="F58" s="20"/>
      <c r="G58" s="19" t="s">
        <v>15</v>
      </c>
      <c r="H58" s="20"/>
      <c r="I58" s="20"/>
      <c r="J58" s="20"/>
      <c r="K58" s="20"/>
      <c r="L58" s="3"/>
      <c r="M58" s="3"/>
    </row>
    <row r="59" spans="1:13">
      <c r="A59" s="7" t="s">
        <v>88</v>
      </c>
      <c r="B59" s="7" t="s">
        <v>89</v>
      </c>
      <c r="C59" s="7" t="s">
        <v>70</v>
      </c>
      <c r="D59" s="18">
        <v>54</v>
      </c>
      <c r="E59" s="18"/>
      <c r="F59" s="18">
        <f>D59*E59</f>
        <v>0</v>
      </c>
      <c r="G59" s="7" t="s">
        <v>90</v>
      </c>
      <c r="H59" s="18"/>
      <c r="I59" s="18">
        <f>D59*H59</f>
        <v>0</v>
      </c>
      <c r="J59" s="18">
        <f>E59+H59</f>
        <v>0</v>
      </c>
      <c r="K59" s="18">
        <f>F59+I59</f>
        <v>0</v>
      </c>
      <c r="L59" s="3"/>
      <c r="M59" s="3"/>
    </row>
    <row r="60" spans="1:13">
      <c r="A60" s="19" t="s">
        <v>91</v>
      </c>
      <c r="B60" s="19" t="s">
        <v>92</v>
      </c>
      <c r="C60" s="19" t="s">
        <v>15</v>
      </c>
      <c r="D60" s="20"/>
      <c r="E60" s="20"/>
      <c r="F60" s="20"/>
      <c r="G60" s="19" t="s">
        <v>15</v>
      </c>
      <c r="H60" s="20"/>
      <c r="I60" s="20"/>
      <c r="J60" s="20"/>
      <c r="K60" s="20"/>
      <c r="L60" s="3"/>
      <c r="M60" s="3"/>
    </row>
    <row r="61" spans="1:13">
      <c r="A61" s="7" t="s">
        <v>93</v>
      </c>
      <c r="B61" s="7" t="s">
        <v>94</v>
      </c>
      <c r="C61" s="7" t="s">
        <v>70</v>
      </c>
      <c r="D61" s="18">
        <v>8</v>
      </c>
      <c r="E61" s="18"/>
      <c r="F61" s="18">
        <f>D61*E61</f>
        <v>0</v>
      </c>
      <c r="G61" s="7" t="s">
        <v>95</v>
      </c>
      <c r="H61" s="18"/>
      <c r="I61" s="18">
        <f>D61*H61</f>
        <v>0</v>
      </c>
      <c r="J61" s="18">
        <f>E61+H61</f>
        <v>0</v>
      </c>
      <c r="K61" s="18">
        <f>F61+I61</f>
        <v>0</v>
      </c>
      <c r="L61" s="3"/>
      <c r="M61" s="3"/>
    </row>
    <row r="62" spans="1:13">
      <c r="A62" s="19" t="s">
        <v>129</v>
      </c>
      <c r="B62" s="19" t="s">
        <v>130</v>
      </c>
      <c r="C62" s="19" t="s">
        <v>15</v>
      </c>
      <c r="D62" s="20"/>
      <c r="E62" s="20"/>
      <c r="F62" s="20"/>
      <c r="G62" s="19" t="s">
        <v>15</v>
      </c>
      <c r="H62" s="20"/>
      <c r="I62" s="20"/>
      <c r="J62" s="20"/>
      <c r="K62" s="20"/>
      <c r="L62" s="3"/>
      <c r="M62" s="3"/>
    </row>
    <row r="63" spans="1:13">
      <c r="A63" s="7" t="s">
        <v>131</v>
      </c>
      <c r="B63" s="7" t="s">
        <v>132</v>
      </c>
      <c r="C63" s="7" t="s">
        <v>85</v>
      </c>
      <c r="D63" s="18">
        <v>20</v>
      </c>
      <c r="E63" s="18"/>
      <c r="F63" s="18">
        <f>D63*E63</f>
        <v>0</v>
      </c>
      <c r="G63" s="7" t="s">
        <v>15</v>
      </c>
      <c r="H63" s="18"/>
      <c r="I63" s="18">
        <f>D63*H63</f>
        <v>0</v>
      </c>
      <c r="J63" s="18">
        <f>E63+H63</f>
        <v>0</v>
      </c>
      <c r="K63" s="18">
        <f>F63+I63</f>
        <v>0</v>
      </c>
      <c r="L63" s="3"/>
      <c r="M63" s="3"/>
    </row>
    <row r="64" spans="1:13">
      <c r="A64" s="19" t="s">
        <v>133</v>
      </c>
      <c r="B64" s="19" t="s">
        <v>134</v>
      </c>
      <c r="C64" s="19" t="s">
        <v>15</v>
      </c>
      <c r="D64" s="20"/>
      <c r="E64" s="20"/>
      <c r="F64" s="20"/>
      <c r="G64" s="19" t="s">
        <v>15</v>
      </c>
      <c r="H64" s="20"/>
      <c r="I64" s="20"/>
      <c r="J64" s="20"/>
      <c r="K64" s="20"/>
      <c r="L64" s="3"/>
      <c r="M64" s="3"/>
    </row>
    <row r="65" spans="1:13">
      <c r="A65" s="7" t="s">
        <v>135</v>
      </c>
      <c r="B65" s="7" t="s">
        <v>136</v>
      </c>
      <c r="C65" s="7" t="s">
        <v>70</v>
      </c>
      <c r="D65" s="18">
        <v>2</v>
      </c>
      <c r="E65" s="18"/>
      <c r="F65" s="18">
        <f>D65*E65</f>
        <v>0</v>
      </c>
      <c r="G65" s="7" t="s">
        <v>15</v>
      </c>
      <c r="H65" s="18"/>
      <c r="I65" s="18">
        <f>D65*H65</f>
        <v>0</v>
      </c>
      <c r="J65" s="18">
        <f>E65+H65</f>
        <v>0</v>
      </c>
      <c r="K65" s="18">
        <f>F65+I65</f>
        <v>0</v>
      </c>
      <c r="L65" s="3"/>
      <c r="M65" s="3"/>
    </row>
    <row r="66" spans="1:13">
      <c r="A66" s="7" t="s">
        <v>137</v>
      </c>
      <c r="B66" s="7" t="s">
        <v>138</v>
      </c>
      <c r="C66" s="7" t="s">
        <v>70</v>
      </c>
      <c r="D66" s="18">
        <v>4</v>
      </c>
      <c r="E66" s="18"/>
      <c r="F66" s="18">
        <f>D66*E66</f>
        <v>0</v>
      </c>
      <c r="G66" s="7" t="s">
        <v>15</v>
      </c>
      <c r="H66" s="18"/>
      <c r="I66" s="18">
        <f>D66*H66</f>
        <v>0</v>
      </c>
      <c r="J66" s="18">
        <f>E66+H66</f>
        <v>0</v>
      </c>
      <c r="K66" s="18">
        <f>F66+I66</f>
        <v>0</v>
      </c>
      <c r="L66" s="3"/>
      <c r="M66" s="3"/>
    </row>
    <row r="67" spans="1:13">
      <c r="A67" s="19" t="s">
        <v>139</v>
      </c>
      <c r="B67" s="19" t="s">
        <v>140</v>
      </c>
      <c r="C67" s="19" t="s">
        <v>15</v>
      </c>
      <c r="D67" s="20"/>
      <c r="E67" s="20"/>
      <c r="F67" s="20"/>
      <c r="G67" s="19" t="s">
        <v>15</v>
      </c>
      <c r="H67" s="20"/>
      <c r="I67" s="20"/>
      <c r="J67" s="20"/>
      <c r="K67" s="20"/>
      <c r="L67" s="3"/>
      <c r="M67" s="3"/>
    </row>
    <row r="68" spans="1:13">
      <c r="A68" s="7" t="s">
        <v>141</v>
      </c>
      <c r="B68" s="7" t="s">
        <v>142</v>
      </c>
      <c r="C68" s="7" t="s">
        <v>70</v>
      </c>
      <c r="D68" s="18">
        <v>2</v>
      </c>
      <c r="E68" s="18"/>
      <c r="F68" s="18">
        <f>D68*E68</f>
        <v>0</v>
      </c>
      <c r="G68" s="7" t="s">
        <v>15</v>
      </c>
      <c r="H68" s="18"/>
      <c r="I68" s="18">
        <f>D68*H68</f>
        <v>0</v>
      </c>
      <c r="J68" s="18">
        <f>E68+H68</f>
        <v>0</v>
      </c>
      <c r="K68" s="18">
        <f>F68+I68</f>
        <v>0</v>
      </c>
      <c r="L68" s="3"/>
      <c r="M68" s="3"/>
    </row>
    <row r="69" spans="1:13">
      <c r="A69" s="19" t="s">
        <v>143</v>
      </c>
      <c r="B69" s="19" t="s">
        <v>144</v>
      </c>
      <c r="C69" s="19" t="s">
        <v>15</v>
      </c>
      <c r="D69" s="20"/>
      <c r="E69" s="20"/>
      <c r="F69" s="20"/>
      <c r="G69" s="19" t="s">
        <v>15</v>
      </c>
      <c r="H69" s="20"/>
      <c r="I69" s="20"/>
      <c r="J69" s="20"/>
      <c r="K69" s="20"/>
      <c r="L69" s="3"/>
      <c r="M69" s="3"/>
    </row>
    <row r="70" spans="1:13">
      <c r="A70" s="19" t="s">
        <v>15</v>
      </c>
      <c r="B70" s="19" t="s">
        <v>145</v>
      </c>
      <c r="C70" s="19" t="s">
        <v>15</v>
      </c>
      <c r="D70" s="20"/>
      <c r="E70" s="20"/>
      <c r="F70" s="20"/>
      <c r="G70" s="19" t="s">
        <v>15</v>
      </c>
      <c r="H70" s="20"/>
      <c r="I70" s="20"/>
      <c r="J70" s="20"/>
      <c r="K70" s="20"/>
      <c r="L70" s="3"/>
      <c r="M70" s="3"/>
    </row>
    <row r="71" spans="1:13">
      <c r="A71" s="7" t="s">
        <v>146</v>
      </c>
      <c r="B71" s="7" t="s">
        <v>147</v>
      </c>
      <c r="C71" s="7" t="s">
        <v>70</v>
      </c>
      <c r="D71" s="18">
        <v>2</v>
      </c>
      <c r="E71" s="18"/>
      <c r="F71" s="18">
        <f>D71*E71</f>
        <v>0</v>
      </c>
      <c r="G71" s="7" t="s">
        <v>15</v>
      </c>
      <c r="H71" s="18"/>
      <c r="I71" s="18">
        <f>D71*H71</f>
        <v>0</v>
      </c>
      <c r="J71" s="18">
        <f>E71+H71</f>
        <v>0</v>
      </c>
      <c r="K71" s="18">
        <f>F71+I71</f>
        <v>0</v>
      </c>
      <c r="L71" s="3"/>
      <c r="M71" s="3"/>
    </row>
    <row r="72" spans="1:13">
      <c r="A72" s="7" t="s">
        <v>15</v>
      </c>
      <c r="B72" s="7" t="s">
        <v>148</v>
      </c>
      <c r="C72" s="7" t="s">
        <v>70</v>
      </c>
      <c r="D72" s="18">
        <v>2</v>
      </c>
      <c r="E72" s="18"/>
      <c r="F72" s="18">
        <f>D72*E72</f>
        <v>0</v>
      </c>
      <c r="G72" s="7" t="s">
        <v>15</v>
      </c>
      <c r="H72" s="18"/>
      <c r="I72" s="18">
        <f>D72*H72</f>
        <v>0</v>
      </c>
      <c r="J72" s="18">
        <f>E72+H72</f>
        <v>0</v>
      </c>
      <c r="K72" s="18">
        <f>F72+I72</f>
        <v>0</v>
      </c>
      <c r="L72" s="3"/>
      <c r="M72" s="3"/>
    </row>
    <row r="73" spans="1:13">
      <c r="A73" s="19" t="s">
        <v>77</v>
      </c>
      <c r="B73" s="19" t="s">
        <v>78</v>
      </c>
      <c r="C73" s="19" t="s">
        <v>15</v>
      </c>
      <c r="D73" s="20"/>
      <c r="E73" s="20"/>
      <c r="F73" s="20"/>
      <c r="G73" s="19" t="s">
        <v>15</v>
      </c>
      <c r="H73" s="20"/>
      <c r="I73" s="20"/>
      <c r="J73" s="20"/>
      <c r="K73" s="20"/>
      <c r="L73" s="3"/>
      <c r="M73" s="3"/>
    </row>
    <row r="74" spans="1:13">
      <c r="A74" s="19" t="s">
        <v>15</v>
      </c>
      <c r="B74" s="19" t="s">
        <v>145</v>
      </c>
      <c r="C74" s="19" t="s">
        <v>15</v>
      </c>
      <c r="D74" s="20"/>
      <c r="E74" s="20"/>
      <c r="F74" s="20"/>
      <c r="G74" s="19" t="s">
        <v>15</v>
      </c>
      <c r="H74" s="20"/>
      <c r="I74" s="20"/>
      <c r="J74" s="20"/>
      <c r="K74" s="20"/>
      <c r="L74" s="3"/>
      <c r="M74" s="3"/>
    </row>
    <row r="75" spans="1:13">
      <c r="A75" s="7" t="s">
        <v>149</v>
      </c>
      <c r="B75" s="7" t="s">
        <v>150</v>
      </c>
      <c r="C75" s="7" t="s">
        <v>70</v>
      </c>
      <c r="D75" s="18">
        <v>2</v>
      </c>
      <c r="E75" s="18"/>
      <c r="F75" s="18">
        <f>D75*E75</f>
        <v>0</v>
      </c>
      <c r="G75" s="7" t="s">
        <v>15</v>
      </c>
      <c r="H75" s="18"/>
      <c r="I75" s="18">
        <f>D75*H75</f>
        <v>0</v>
      </c>
      <c r="J75" s="18">
        <f>E75+H75</f>
        <v>0</v>
      </c>
      <c r="K75" s="18">
        <f>F75+I75</f>
        <v>0</v>
      </c>
      <c r="L75" s="3"/>
      <c r="M75" s="3"/>
    </row>
    <row r="76" spans="1:13">
      <c r="A76" s="19" t="s">
        <v>151</v>
      </c>
      <c r="B76" s="19" t="s">
        <v>152</v>
      </c>
      <c r="C76" s="19" t="s">
        <v>15</v>
      </c>
      <c r="D76" s="20"/>
      <c r="E76" s="20"/>
      <c r="F76" s="20"/>
      <c r="G76" s="19" t="s">
        <v>15</v>
      </c>
      <c r="H76" s="20"/>
      <c r="I76" s="20"/>
      <c r="J76" s="20"/>
      <c r="K76" s="20"/>
      <c r="L76" s="3"/>
      <c r="M76" s="3"/>
    </row>
    <row r="77" spans="1:13">
      <c r="A77" s="7" t="s">
        <v>153</v>
      </c>
      <c r="B77" s="7" t="s">
        <v>154</v>
      </c>
      <c r="C77" s="7" t="s">
        <v>70</v>
      </c>
      <c r="D77" s="18">
        <v>6</v>
      </c>
      <c r="E77" s="18"/>
      <c r="F77" s="18">
        <f>D77*E77</f>
        <v>0</v>
      </c>
      <c r="G77" s="7" t="s">
        <v>15</v>
      </c>
      <c r="H77" s="18"/>
      <c r="I77" s="18">
        <f>D77*H77</f>
        <v>0</v>
      </c>
      <c r="J77" s="18">
        <f>E77+H77</f>
        <v>0</v>
      </c>
      <c r="K77" s="18">
        <f>F77+I77</f>
        <v>0</v>
      </c>
      <c r="L77" s="3"/>
      <c r="M77" s="3"/>
    </row>
    <row r="78" spans="1:13">
      <c r="A78" s="7" t="s">
        <v>155</v>
      </c>
      <c r="B78" s="7" t="s">
        <v>156</v>
      </c>
      <c r="C78" s="7" t="s">
        <v>70</v>
      </c>
      <c r="D78" s="18">
        <v>1</v>
      </c>
      <c r="E78" s="18"/>
      <c r="F78" s="18">
        <f>D78*E78</f>
        <v>0</v>
      </c>
      <c r="G78" s="7" t="s">
        <v>15</v>
      </c>
      <c r="H78" s="18"/>
      <c r="I78" s="18">
        <f>D78*H78</f>
        <v>0</v>
      </c>
      <c r="J78" s="18">
        <f>E78+H78</f>
        <v>0</v>
      </c>
      <c r="K78" s="18">
        <f>F78+I78</f>
        <v>0</v>
      </c>
      <c r="L78" s="3"/>
      <c r="M78" s="3"/>
    </row>
    <row r="79" spans="1:13">
      <c r="A79" s="19" t="s">
        <v>157</v>
      </c>
      <c r="B79" s="19" t="s">
        <v>158</v>
      </c>
      <c r="C79" s="19" t="s">
        <v>15</v>
      </c>
      <c r="D79" s="20"/>
      <c r="E79" s="20"/>
      <c r="F79" s="20"/>
      <c r="G79" s="19" t="s">
        <v>15</v>
      </c>
      <c r="H79" s="20"/>
      <c r="I79" s="20"/>
      <c r="J79" s="20"/>
      <c r="K79" s="20"/>
      <c r="L79" s="3"/>
      <c r="M79" s="3"/>
    </row>
    <row r="80" spans="1:13">
      <c r="A80" s="7" t="s">
        <v>159</v>
      </c>
      <c r="B80" s="7" t="s">
        <v>160</v>
      </c>
      <c r="C80" s="7" t="s">
        <v>70</v>
      </c>
      <c r="D80" s="18">
        <v>2</v>
      </c>
      <c r="E80" s="18"/>
      <c r="F80" s="18">
        <f>D80*E80</f>
        <v>0</v>
      </c>
      <c r="G80" s="7" t="s">
        <v>15</v>
      </c>
      <c r="H80" s="18"/>
      <c r="I80" s="18">
        <f>D80*H80</f>
        <v>0</v>
      </c>
      <c r="J80" s="18">
        <f>E80+H80</f>
        <v>0</v>
      </c>
      <c r="K80" s="18">
        <f>F80+I80</f>
        <v>0</v>
      </c>
      <c r="L80" s="3"/>
      <c r="M80" s="3"/>
    </row>
    <row r="81" spans="1:13">
      <c r="A81" s="16" t="s">
        <v>161</v>
      </c>
      <c r="B81" s="16" t="s">
        <v>162</v>
      </c>
      <c r="C81" s="16" t="s">
        <v>15</v>
      </c>
      <c r="D81" s="17"/>
      <c r="E81" s="17"/>
      <c r="F81" s="17"/>
      <c r="G81" s="16" t="s">
        <v>15</v>
      </c>
      <c r="H81" s="17"/>
      <c r="I81" s="17"/>
      <c r="J81" s="17"/>
      <c r="K81" s="17"/>
      <c r="L81" s="3"/>
      <c r="M81" s="3"/>
    </row>
    <row r="82" spans="1:13">
      <c r="A82" s="7" t="s">
        <v>163</v>
      </c>
      <c r="B82" s="7" t="s">
        <v>164</v>
      </c>
      <c r="C82" s="7" t="s">
        <v>70</v>
      </c>
      <c r="D82" s="18">
        <v>2</v>
      </c>
      <c r="E82" s="18"/>
      <c r="F82" s="18">
        <f>D82*E82</f>
        <v>0</v>
      </c>
      <c r="G82" s="7" t="s">
        <v>15</v>
      </c>
      <c r="H82" s="18"/>
      <c r="I82" s="18">
        <f>D82*H82</f>
        <v>0</v>
      </c>
      <c r="J82" s="18">
        <f>E82+H82</f>
        <v>0</v>
      </c>
      <c r="K82" s="18">
        <f>F82+I82</f>
        <v>0</v>
      </c>
      <c r="L82" s="3"/>
      <c r="M82" s="3"/>
    </row>
    <row r="83" spans="1:13">
      <c r="A83" s="19" t="s">
        <v>165</v>
      </c>
      <c r="B83" s="19" t="s">
        <v>166</v>
      </c>
      <c r="C83" s="19" t="s">
        <v>15</v>
      </c>
      <c r="D83" s="20"/>
      <c r="E83" s="20"/>
      <c r="F83" s="20"/>
      <c r="G83" s="19" t="s">
        <v>15</v>
      </c>
      <c r="H83" s="20"/>
      <c r="I83" s="20"/>
      <c r="J83" s="20"/>
      <c r="K83" s="20"/>
      <c r="L83" s="3"/>
      <c r="M83" s="3"/>
    </row>
    <row r="84" spans="1:13">
      <c r="A84" s="19" t="s">
        <v>15</v>
      </c>
      <c r="B84" s="19" t="s">
        <v>167</v>
      </c>
      <c r="C84" s="19" t="s">
        <v>15</v>
      </c>
      <c r="D84" s="20"/>
      <c r="E84" s="20"/>
      <c r="F84" s="20"/>
      <c r="G84" s="19" t="s">
        <v>15</v>
      </c>
      <c r="H84" s="20"/>
      <c r="I84" s="20"/>
      <c r="J84" s="20"/>
      <c r="K84" s="20"/>
      <c r="L84" s="3"/>
      <c r="M84" s="3"/>
    </row>
    <row r="85" spans="1:13">
      <c r="A85" s="19" t="s">
        <v>15</v>
      </c>
      <c r="B85" s="19" t="s">
        <v>168</v>
      </c>
      <c r="C85" s="19" t="s">
        <v>15</v>
      </c>
      <c r="D85" s="20"/>
      <c r="E85" s="20"/>
      <c r="F85" s="20"/>
      <c r="G85" s="19" t="s">
        <v>15</v>
      </c>
      <c r="H85" s="20"/>
      <c r="I85" s="20"/>
      <c r="J85" s="20"/>
      <c r="K85" s="20"/>
      <c r="L85" s="3"/>
      <c r="M85" s="3"/>
    </row>
    <row r="86" spans="1:13">
      <c r="A86" s="19" t="s">
        <v>15</v>
      </c>
      <c r="B86" s="19" t="s">
        <v>169</v>
      </c>
      <c r="C86" s="19" t="s">
        <v>15</v>
      </c>
      <c r="D86" s="20"/>
      <c r="E86" s="20"/>
      <c r="F86" s="20"/>
      <c r="G86" s="19" t="s">
        <v>15</v>
      </c>
      <c r="H86" s="20"/>
      <c r="I86" s="20"/>
      <c r="J86" s="20"/>
      <c r="K86" s="20"/>
      <c r="L86" s="3"/>
      <c r="M86" s="3"/>
    </row>
    <row r="87" spans="1:13">
      <c r="A87" s="7" t="s">
        <v>170</v>
      </c>
      <c r="B87" s="7" t="s">
        <v>171</v>
      </c>
      <c r="C87" s="7" t="s">
        <v>70</v>
      </c>
      <c r="D87" s="18">
        <v>4</v>
      </c>
      <c r="E87" s="18"/>
      <c r="F87" s="18">
        <f>D87*E87</f>
        <v>0</v>
      </c>
      <c r="G87" s="7" t="s">
        <v>15</v>
      </c>
      <c r="H87" s="18"/>
      <c r="I87" s="18">
        <f>D87*H87</f>
        <v>0</v>
      </c>
      <c r="J87" s="18">
        <f t="shared" ref="J87:K89" si="3">E87+H87</f>
        <v>0</v>
      </c>
      <c r="K87" s="18">
        <f t="shared" si="3"/>
        <v>0</v>
      </c>
      <c r="L87" s="3"/>
      <c r="M87" s="3"/>
    </row>
    <row r="88" spans="1:13">
      <c r="A88" s="7" t="s">
        <v>172</v>
      </c>
      <c r="B88" s="7" t="s">
        <v>173</v>
      </c>
      <c r="C88" s="7" t="s">
        <v>70</v>
      </c>
      <c r="D88" s="18">
        <v>2</v>
      </c>
      <c r="E88" s="18"/>
      <c r="F88" s="18">
        <f>D88*E88</f>
        <v>0</v>
      </c>
      <c r="G88" s="7" t="s">
        <v>15</v>
      </c>
      <c r="H88" s="18"/>
      <c r="I88" s="18">
        <f>D88*H88</f>
        <v>0</v>
      </c>
      <c r="J88" s="18">
        <f t="shared" si="3"/>
        <v>0</v>
      </c>
      <c r="K88" s="18">
        <f t="shared" si="3"/>
        <v>0</v>
      </c>
      <c r="L88" s="3"/>
      <c r="M88" s="3"/>
    </row>
    <row r="89" spans="1:13">
      <c r="A89" s="7" t="s">
        <v>15</v>
      </c>
      <c r="B89" s="7" t="s">
        <v>174</v>
      </c>
      <c r="C89" s="7" t="s">
        <v>70</v>
      </c>
      <c r="D89" s="18">
        <v>6</v>
      </c>
      <c r="E89" s="18"/>
      <c r="F89" s="18">
        <f>D89*E89</f>
        <v>0</v>
      </c>
      <c r="G89" s="7" t="s">
        <v>15</v>
      </c>
      <c r="H89" s="18"/>
      <c r="I89" s="18">
        <f>D89*H89</f>
        <v>0</v>
      </c>
      <c r="J89" s="18">
        <f t="shared" si="3"/>
        <v>0</v>
      </c>
      <c r="K89" s="18">
        <f t="shared" si="3"/>
        <v>0</v>
      </c>
      <c r="L89" s="3"/>
      <c r="M89" s="3"/>
    </row>
    <row r="90" spans="1:13">
      <c r="A90" s="19" t="s">
        <v>96</v>
      </c>
      <c r="B90" s="19" t="s">
        <v>97</v>
      </c>
      <c r="C90" s="19" t="s">
        <v>15</v>
      </c>
      <c r="D90" s="20"/>
      <c r="E90" s="20"/>
      <c r="F90" s="20"/>
      <c r="G90" s="19" t="s">
        <v>15</v>
      </c>
      <c r="H90" s="20"/>
      <c r="I90" s="20"/>
      <c r="J90" s="20"/>
      <c r="K90" s="20"/>
      <c r="L90" s="3"/>
      <c r="M90" s="3"/>
    </row>
    <row r="91" spans="1:13">
      <c r="A91" s="7" t="s">
        <v>175</v>
      </c>
      <c r="B91" s="7" t="s">
        <v>176</v>
      </c>
      <c r="C91" s="7" t="s">
        <v>100</v>
      </c>
      <c r="D91" s="18">
        <v>20</v>
      </c>
      <c r="E91" s="18"/>
      <c r="F91" s="18">
        <f>D91*E91</f>
        <v>0</v>
      </c>
      <c r="G91" s="7" t="s">
        <v>15</v>
      </c>
      <c r="H91" s="18"/>
      <c r="I91" s="18">
        <f>D91*H91</f>
        <v>0</v>
      </c>
      <c r="J91" s="18">
        <f t="shared" ref="J91:K95" si="4">E91+H91</f>
        <v>0</v>
      </c>
      <c r="K91" s="18">
        <f t="shared" si="4"/>
        <v>0</v>
      </c>
      <c r="L91" s="3"/>
      <c r="M91" s="3"/>
    </row>
    <row r="92" spans="1:13">
      <c r="A92" s="7" t="s">
        <v>177</v>
      </c>
      <c r="B92" s="7" t="s">
        <v>178</v>
      </c>
      <c r="C92" s="7" t="s">
        <v>100</v>
      </c>
      <c r="D92" s="18">
        <v>8</v>
      </c>
      <c r="E92" s="18"/>
      <c r="F92" s="18">
        <f>D92*E92</f>
        <v>0</v>
      </c>
      <c r="G92" s="7" t="s">
        <v>15</v>
      </c>
      <c r="H92" s="18"/>
      <c r="I92" s="18">
        <f>D92*H92</f>
        <v>0</v>
      </c>
      <c r="J92" s="18">
        <f t="shared" si="4"/>
        <v>0</v>
      </c>
      <c r="K92" s="18">
        <f t="shared" si="4"/>
        <v>0</v>
      </c>
      <c r="L92" s="3"/>
      <c r="M92" s="3"/>
    </row>
    <row r="93" spans="1:13">
      <c r="A93" s="7" t="s">
        <v>179</v>
      </c>
      <c r="B93" s="7" t="s">
        <v>180</v>
      </c>
      <c r="C93" s="7" t="s">
        <v>100</v>
      </c>
      <c r="D93" s="18">
        <v>24</v>
      </c>
      <c r="E93" s="18"/>
      <c r="F93" s="18">
        <f>D93*E93</f>
        <v>0</v>
      </c>
      <c r="G93" s="7" t="s">
        <v>15</v>
      </c>
      <c r="H93" s="18"/>
      <c r="I93" s="18">
        <f>D93*H93</f>
        <v>0</v>
      </c>
      <c r="J93" s="18">
        <f t="shared" si="4"/>
        <v>0</v>
      </c>
      <c r="K93" s="18">
        <f t="shared" si="4"/>
        <v>0</v>
      </c>
      <c r="L93" s="3"/>
      <c r="M93" s="3"/>
    </row>
    <row r="94" spans="1:13">
      <c r="A94" s="7" t="s">
        <v>101</v>
      </c>
      <c r="B94" s="7" t="s">
        <v>102</v>
      </c>
      <c r="C94" s="7" t="s">
        <v>100</v>
      </c>
      <c r="D94" s="18">
        <v>2</v>
      </c>
      <c r="E94" s="18"/>
      <c r="F94" s="18">
        <f>D94*E94</f>
        <v>0</v>
      </c>
      <c r="G94" s="7" t="s">
        <v>15</v>
      </c>
      <c r="H94" s="18"/>
      <c r="I94" s="18">
        <f>D94*H94</f>
        <v>0</v>
      </c>
      <c r="J94" s="18">
        <f t="shared" si="4"/>
        <v>0</v>
      </c>
      <c r="K94" s="18">
        <f t="shared" si="4"/>
        <v>0</v>
      </c>
      <c r="L94" s="3"/>
      <c r="M94" s="3"/>
    </row>
    <row r="95" spans="1:13">
      <c r="A95" s="7" t="s">
        <v>103</v>
      </c>
      <c r="B95" s="7" t="s">
        <v>104</v>
      </c>
      <c r="C95" s="7" t="s">
        <v>100</v>
      </c>
      <c r="D95" s="18">
        <v>6</v>
      </c>
      <c r="E95" s="18"/>
      <c r="F95" s="18">
        <f>D95*E95</f>
        <v>0</v>
      </c>
      <c r="G95" s="7" t="s">
        <v>15</v>
      </c>
      <c r="H95" s="18"/>
      <c r="I95" s="18">
        <f>D95*H95</f>
        <v>0</v>
      </c>
      <c r="J95" s="18">
        <f t="shared" si="4"/>
        <v>0</v>
      </c>
      <c r="K95" s="18">
        <f t="shared" si="4"/>
        <v>0</v>
      </c>
      <c r="L95" s="3"/>
      <c r="M95" s="3"/>
    </row>
    <row r="96" spans="1:13">
      <c r="A96" s="19" t="s">
        <v>181</v>
      </c>
      <c r="B96" s="19" t="s">
        <v>182</v>
      </c>
      <c r="C96" s="19" t="s">
        <v>15</v>
      </c>
      <c r="D96" s="20"/>
      <c r="E96" s="20"/>
      <c r="F96" s="20"/>
      <c r="G96" s="19" t="s">
        <v>15</v>
      </c>
      <c r="H96" s="20"/>
      <c r="I96" s="20"/>
      <c r="J96" s="20"/>
      <c r="K96" s="20"/>
      <c r="L96" s="3"/>
      <c r="M96" s="3"/>
    </row>
    <row r="97" spans="1:13">
      <c r="A97" s="7" t="s">
        <v>183</v>
      </c>
      <c r="B97" s="7" t="s">
        <v>184</v>
      </c>
      <c r="C97" s="7" t="s">
        <v>100</v>
      </c>
      <c r="D97" s="18">
        <v>16</v>
      </c>
      <c r="E97" s="18"/>
      <c r="F97" s="18">
        <f>D97*E97</f>
        <v>0</v>
      </c>
      <c r="G97" s="7" t="s">
        <v>15</v>
      </c>
      <c r="H97" s="18"/>
      <c r="I97" s="18">
        <f>D97*H97</f>
        <v>0</v>
      </c>
      <c r="J97" s="18">
        <f>E97+H97</f>
        <v>0</v>
      </c>
      <c r="K97" s="18">
        <f>F97+I97</f>
        <v>0</v>
      </c>
      <c r="L97" s="3"/>
      <c r="M97" s="3"/>
    </row>
    <row r="98" spans="1:13">
      <c r="A98" s="19" t="s">
        <v>185</v>
      </c>
      <c r="B98" s="19" t="s">
        <v>186</v>
      </c>
      <c r="C98" s="19" t="s">
        <v>15</v>
      </c>
      <c r="D98" s="20"/>
      <c r="E98" s="20"/>
      <c r="F98" s="20"/>
      <c r="G98" s="19" t="s">
        <v>15</v>
      </c>
      <c r="H98" s="20"/>
      <c r="I98" s="20"/>
      <c r="J98" s="20"/>
      <c r="K98" s="20"/>
      <c r="L98" s="3"/>
      <c r="M98" s="3"/>
    </row>
    <row r="99" spans="1:13">
      <c r="A99" s="19" t="s">
        <v>187</v>
      </c>
      <c r="B99" s="19" t="s">
        <v>188</v>
      </c>
      <c r="C99" s="19" t="s">
        <v>15</v>
      </c>
      <c r="D99" s="20"/>
      <c r="E99" s="20"/>
      <c r="F99" s="20"/>
      <c r="G99" s="19" t="s">
        <v>15</v>
      </c>
      <c r="H99" s="20"/>
      <c r="I99" s="20"/>
      <c r="J99" s="20"/>
      <c r="K99" s="20"/>
      <c r="L99" s="3"/>
      <c r="M99" s="3"/>
    </row>
    <row r="100" spans="1:13">
      <c r="A100" s="7" t="s">
        <v>189</v>
      </c>
      <c r="B100" s="7" t="s">
        <v>190</v>
      </c>
      <c r="C100" s="7" t="s">
        <v>100</v>
      </c>
      <c r="D100" s="18">
        <v>16</v>
      </c>
      <c r="E100" s="18"/>
      <c r="F100" s="18">
        <f>D100*E100</f>
        <v>0</v>
      </c>
      <c r="G100" s="7" t="s">
        <v>15</v>
      </c>
      <c r="H100" s="18"/>
      <c r="I100" s="18">
        <f>D100*H100</f>
        <v>0</v>
      </c>
      <c r="J100" s="18">
        <f>E100+H100</f>
        <v>0</v>
      </c>
      <c r="K100" s="18">
        <f>F100+I100</f>
        <v>0</v>
      </c>
      <c r="L100" s="3"/>
      <c r="M100" s="3"/>
    </row>
    <row r="101" spans="1:13">
      <c r="A101" s="7" t="s">
        <v>191</v>
      </c>
      <c r="B101" s="7" t="s">
        <v>192</v>
      </c>
      <c r="C101" s="7" t="s">
        <v>100</v>
      </c>
      <c r="D101" s="18">
        <v>8</v>
      </c>
      <c r="E101" s="18"/>
      <c r="F101" s="18">
        <f>D101*E101</f>
        <v>0</v>
      </c>
      <c r="G101" s="7" t="s">
        <v>15</v>
      </c>
      <c r="H101" s="18"/>
      <c r="I101" s="18">
        <f>D101*H101</f>
        <v>0</v>
      </c>
      <c r="J101" s="18">
        <f>E101+H101</f>
        <v>0</v>
      </c>
      <c r="K101" s="18">
        <f>F101+I101</f>
        <v>0</v>
      </c>
      <c r="L101" s="3"/>
      <c r="M101" s="3"/>
    </row>
    <row r="102" spans="1:13">
      <c r="A102" s="8" t="s">
        <v>15</v>
      </c>
      <c r="B102" s="8" t="s">
        <v>105</v>
      </c>
      <c r="C102" s="8" t="s">
        <v>15</v>
      </c>
      <c r="D102" s="15"/>
      <c r="E102" s="15"/>
      <c r="F102" s="15">
        <f>SUM(F47:F101)</f>
        <v>0</v>
      </c>
      <c r="G102" s="8" t="s">
        <v>15</v>
      </c>
      <c r="H102" s="15"/>
      <c r="I102" s="15">
        <f>SUM(I47:I101)</f>
        <v>0</v>
      </c>
      <c r="J102" s="15"/>
      <c r="K102" s="15">
        <f>SUM(K47:K101)</f>
        <v>0</v>
      </c>
      <c r="L102" s="3"/>
      <c r="M102" s="3"/>
    </row>
    <row r="103" spans="1:13">
      <c r="A103" s="8" t="s">
        <v>15</v>
      </c>
      <c r="B103" s="8" t="s">
        <v>106</v>
      </c>
      <c r="C103" s="8" t="s">
        <v>15</v>
      </c>
      <c r="D103" s="15"/>
      <c r="E103" s="15"/>
      <c r="F103" s="15"/>
      <c r="G103" s="8" t="s">
        <v>15</v>
      </c>
      <c r="H103" s="15"/>
      <c r="I103" s="15"/>
      <c r="J103" s="15"/>
      <c r="K103" s="15"/>
      <c r="L103" s="3"/>
      <c r="M103" s="3"/>
    </row>
    <row r="104" spans="1:13">
      <c r="A104" s="19" t="s">
        <v>107</v>
      </c>
      <c r="B104" s="19" t="s">
        <v>108</v>
      </c>
      <c r="C104" s="19" t="s">
        <v>15</v>
      </c>
      <c r="D104" s="20"/>
      <c r="E104" s="20"/>
      <c r="F104" s="20"/>
      <c r="G104" s="19" t="s">
        <v>15</v>
      </c>
      <c r="H104" s="20"/>
      <c r="I104" s="20"/>
      <c r="J104" s="20"/>
      <c r="K104" s="20"/>
      <c r="L104" s="3"/>
      <c r="M104" s="3"/>
    </row>
    <row r="105" spans="1:13">
      <c r="A105" s="7" t="s">
        <v>118</v>
      </c>
      <c r="B105" s="7" t="s">
        <v>119</v>
      </c>
      <c r="C105" s="7" t="s">
        <v>85</v>
      </c>
      <c r="D105" s="18">
        <v>10</v>
      </c>
      <c r="E105" s="18"/>
      <c r="F105" s="18">
        <f>D105*E105</f>
        <v>0</v>
      </c>
      <c r="G105" s="7" t="s">
        <v>15</v>
      </c>
      <c r="H105" s="18"/>
      <c r="I105" s="18">
        <f>D105*H105</f>
        <v>0</v>
      </c>
      <c r="J105" s="18">
        <f t="shared" ref="J105:K107" si="5">E105+H105</f>
        <v>0</v>
      </c>
      <c r="K105" s="18">
        <f t="shared" si="5"/>
        <v>0</v>
      </c>
      <c r="L105" s="3"/>
      <c r="M105" s="3"/>
    </row>
    <row r="106" spans="1:13">
      <c r="A106" s="7" t="s">
        <v>109</v>
      </c>
      <c r="B106" s="7" t="s">
        <v>110</v>
      </c>
      <c r="C106" s="7" t="s">
        <v>85</v>
      </c>
      <c r="D106" s="18">
        <v>25</v>
      </c>
      <c r="E106" s="18"/>
      <c r="F106" s="18">
        <f>D106*E106</f>
        <v>0</v>
      </c>
      <c r="G106" s="7" t="s">
        <v>15</v>
      </c>
      <c r="H106" s="18"/>
      <c r="I106" s="18">
        <f>D106*H106</f>
        <v>0</v>
      </c>
      <c r="J106" s="18">
        <f t="shared" si="5"/>
        <v>0</v>
      </c>
      <c r="K106" s="18">
        <f t="shared" si="5"/>
        <v>0</v>
      </c>
      <c r="L106" s="3"/>
      <c r="M106" s="3"/>
    </row>
    <row r="107" spans="1:13">
      <c r="A107" s="7" t="s">
        <v>193</v>
      </c>
      <c r="B107" s="7" t="s">
        <v>194</v>
      </c>
      <c r="C107" s="7" t="s">
        <v>85</v>
      </c>
      <c r="D107" s="18">
        <v>105</v>
      </c>
      <c r="E107" s="18"/>
      <c r="F107" s="18">
        <f>D107*E107</f>
        <v>0</v>
      </c>
      <c r="G107" s="7" t="s">
        <v>15</v>
      </c>
      <c r="H107" s="18"/>
      <c r="I107" s="18">
        <f>D107*H107</f>
        <v>0</v>
      </c>
      <c r="J107" s="18">
        <f t="shared" si="5"/>
        <v>0</v>
      </c>
      <c r="K107" s="18">
        <f t="shared" si="5"/>
        <v>0</v>
      </c>
      <c r="L107" s="3"/>
      <c r="M107" s="3"/>
    </row>
    <row r="108" spans="1:13">
      <c r="A108" s="19" t="s">
        <v>195</v>
      </c>
      <c r="B108" s="19" t="s">
        <v>196</v>
      </c>
      <c r="C108" s="19" t="s">
        <v>15</v>
      </c>
      <c r="D108" s="20"/>
      <c r="E108" s="20"/>
      <c r="F108" s="20"/>
      <c r="G108" s="19" t="s">
        <v>15</v>
      </c>
      <c r="H108" s="20"/>
      <c r="I108" s="20"/>
      <c r="J108" s="20"/>
      <c r="K108" s="20"/>
      <c r="L108" s="3"/>
      <c r="M108" s="3"/>
    </row>
    <row r="109" spans="1:13">
      <c r="A109" s="19" t="s">
        <v>197</v>
      </c>
      <c r="B109" s="19" t="s">
        <v>198</v>
      </c>
      <c r="C109" s="19" t="s">
        <v>15</v>
      </c>
      <c r="D109" s="20"/>
      <c r="E109" s="20"/>
      <c r="F109" s="20"/>
      <c r="G109" s="19" t="s">
        <v>15</v>
      </c>
      <c r="H109" s="20"/>
      <c r="I109" s="20"/>
      <c r="J109" s="20"/>
      <c r="K109" s="20"/>
      <c r="L109" s="3"/>
      <c r="M109" s="3"/>
    </row>
    <row r="110" spans="1:13">
      <c r="A110" s="7" t="s">
        <v>199</v>
      </c>
      <c r="B110" s="7" t="s">
        <v>200</v>
      </c>
      <c r="C110" s="7" t="s">
        <v>70</v>
      </c>
      <c r="D110" s="18">
        <v>5</v>
      </c>
      <c r="E110" s="18"/>
      <c r="F110" s="18">
        <f>D110*E110</f>
        <v>0</v>
      </c>
      <c r="G110" s="7" t="s">
        <v>15</v>
      </c>
      <c r="H110" s="18"/>
      <c r="I110" s="18">
        <f>D110*H110</f>
        <v>0</v>
      </c>
      <c r="J110" s="18">
        <f>E110+H110</f>
        <v>0</v>
      </c>
      <c r="K110" s="18">
        <f>F110+I110</f>
        <v>0</v>
      </c>
      <c r="L110" s="3"/>
      <c r="M110" s="3"/>
    </row>
    <row r="111" spans="1:13">
      <c r="A111" s="19" t="s">
        <v>81</v>
      </c>
      <c r="B111" s="19" t="s">
        <v>82</v>
      </c>
      <c r="C111" s="19" t="s">
        <v>15</v>
      </c>
      <c r="D111" s="20"/>
      <c r="E111" s="20"/>
      <c r="F111" s="20"/>
      <c r="G111" s="19" t="s">
        <v>15</v>
      </c>
      <c r="H111" s="20"/>
      <c r="I111" s="20"/>
      <c r="J111" s="20"/>
      <c r="K111" s="20"/>
      <c r="L111" s="3"/>
      <c r="M111" s="3"/>
    </row>
    <row r="112" spans="1:13">
      <c r="A112" s="7" t="s">
        <v>201</v>
      </c>
      <c r="B112" s="7" t="s">
        <v>336</v>
      </c>
      <c r="C112" s="7" t="s">
        <v>85</v>
      </c>
      <c r="D112" s="18">
        <v>1</v>
      </c>
      <c r="E112" s="18"/>
      <c r="F112" s="18">
        <f>D112*E112</f>
        <v>0</v>
      </c>
      <c r="G112" s="7" t="s">
        <v>15</v>
      </c>
      <c r="H112" s="18"/>
      <c r="I112" s="18">
        <f>D112*H112</f>
        <v>0</v>
      </c>
      <c r="J112" s="18">
        <f>E112+H112</f>
        <v>0</v>
      </c>
      <c r="K112" s="18">
        <f>F112+I112</f>
        <v>0</v>
      </c>
      <c r="L112" s="3"/>
      <c r="M112" s="3"/>
    </row>
    <row r="113" spans="1:13">
      <c r="A113" s="7" t="s">
        <v>124</v>
      </c>
      <c r="B113" s="7" t="s">
        <v>125</v>
      </c>
      <c r="C113" s="7" t="s">
        <v>85</v>
      </c>
      <c r="D113" s="18">
        <v>45</v>
      </c>
      <c r="E113" s="18"/>
      <c r="F113" s="18">
        <f>D113*E113</f>
        <v>0</v>
      </c>
      <c r="G113" s="7" t="s">
        <v>15</v>
      </c>
      <c r="H113" s="18"/>
      <c r="I113" s="18">
        <f>D113*H113</f>
        <v>0</v>
      </c>
      <c r="J113" s="18">
        <f>E113+H113</f>
        <v>0</v>
      </c>
      <c r="K113" s="18">
        <f>F113+I113</f>
        <v>0</v>
      </c>
      <c r="L113" s="3"/>
      <c r="M113" s="3"/>
    </row>
    <row r="114" spans="1:13">
      <c r="A114" s="19" t="s">
        <v>86</v>
      </c>
      <c r="B114" s="19" t="s">
        <v>87</v>
      </c>
      <c r="C114" s="19" t="s">
        <v>15</v>
      </c>
      <c r="D114" s="20"/>
      <c r="E114" s="20"/>
      <c r="F114" s="20"/>
      <c r="G114" s="19" t="s">
        <v>15</v>
      </c>
      <c r="H114" s="20"/>
      <c r="I114" s="20"/>
      <c r="J114" s="20"/>
      <c r="K114" s="20"/>
      <c r="L114" s="3"/>
      <c r="M114" s="3"/>
    </row>
    <row r="115" spans="1:13">
      <c r="A115" s="7" t="s">
        <v>88</v>
      </c>
      <c r="B115" s="7" t="s">
        <v>89</v>
      </c>
      <c r="C115" s="7" t="s">
        <v>70</v>
      </c>
      <c r="D115" s="18">
        <v>96</v>
      </c>
      <c r="E115" s="18"/>
      <c r="F115" s="18">
        <f>D115*E115</f>
        <v>0</v>
      </c>
      <c r="G115" s="7" t="s">
        <v>90</v>
      </c>
      <c r="H115" s="18"/>
      <c r="I115" s="18">
        <f>D115*H115</f>
        <v>0</v>
      </c>
      <c r="J115" s="18">
        <f>E115+H115</f>
        <v>0</v>
      </c>
      <c r="K115" s="18">
        <f>F115+I115</f>
        <v>0</v>
      </c>
      <c r="L115" s="3"/>
      <c r="M115" s="3"/>
    </row>
    <row r="116" spans="1:13">
      <c r="A116" s="19" t="s">
        <v>91</v>
      </c>
      <c r="B116" s="19" t="s">
        <v>92</v>
      </c>
      <c r="C116" s="19" t="s">
        <v>15</v>
      </c>
      <c r="D116" s="20"/>
      <c r="E116" s="20"/>
      <c r="F116" s="20"/>
      <c r="G116" s="19" t="s">
        <v>15</v>
      </c>
      <c r="H116" s="20"/>
      <c r="I116" s="20"/>
      <c r="J116" s="20"/>
      <c r="K116" s="20"/>
      <c r="L116" s="3"/>
      <c r="M116" s="3"/>
    </row>
    <row r="117" spans="1:13">
      <c r="A117" s="7" t="s">
        <v>93</v>
      </c>
      <c r="B117" s="7" t="s">
        <v>94</v>
      </c>
      <c r="C117" s="7" t="s">
        <v>70</v>
      </c>
      <c r="D117" s="18">
        <v>8</v>
      </c>
      <c r="E117" s="18"/>
      <c r="F117" s="18">
        <f>D117*E117</f>
        <v>0</v>
      </c>
      <c r="G117" s="7" t="s">
        <v>95</v>
      </c>
      <c r="H117" s="18"/>
      <c r="I117" s="18">
        <f>D117*H117</f>
        <v>0</v>
      </c>
      <c r="J117" s="18">
        <f>E117+H117</f>
        <v>0</v>
      </c>
      <c r="K117" s="18">
        <f>F117+I117</f>
        <v>0</v>
      </c>
      <c r="L117" s="3"/>
      <c r="M117" s="3"/>
    </row>
    <row r="118" spans="1:13">
      <c r="A118" s="19" t="s">
        <v>129</v>
      </c>
      <c r="B118" s="19" t="s">
        <v>130</v>
      </c>
      <c r="C118" s="19" t="s">
        <v>15</v>
      </c>
      <c r="D118" s="20"/>
      <c r="E118" s="20"/>
      <c r="F118" s="20"/>
      <c r="G118" s="19" t="s">
        <v>15</v>
      </c>
      <c r="H118" s="20"/>
      <c r="I118" s="20"/>
      <c r="J118" s="20"/>
      <c r="K118" s="20"/>
      <c r="L118" s="3"/>
      <c r="M118" s="3"/>
    </row>
    <row r="119" spans="1:13">
      <c r="A119" s="7" t="s">
        <v>131</v>
      </c>
      <c r="B119" s="7" t="s">
        <v>132</v>
      </c>
      <c r="C119" s="7" t="s">
        <v>85</v>
      </c>
      <c r="D119" s="18">
        <v>30</v>
      </c>
      <c r="E119" s="18"/>
      <c r="F119" s="18">
        <f>D119*E119</f>
        <v>0</v>
      </c>
      <c r="G119" s="7" t="s">
        <v>15</v>
      </c>
      <c r="H119" s="18"/>
      <c r="I119" s="18">
        <f>D119*H119</f>
        <v>0</v>
      </c>
      <c r="J119" s="18">
        <f>E119+H119</f>
        <v>0</v>
      </c>
      <c r="K119" s="18">
        <f>F119+I119</f>
        <v>0</v>
      </c>
      <c r="L119" s="3"/>
      <c r="M119" s="3"/>
    </row>
    <row r="120" spans="1:13">
      <c r="A120" s="19" t="s">
        <v>133</v>
      </c>
      <c r="B120" s="19" t="s">
        <v>134</v>
      </c>
      <c r="C120" s="19" t="s">
        <v>15</v>
      </c>
      <c r="D120" s="20"/>
      <c r="E120" s="20"/>
      <c r="F120" s="20"/>
      <c r="G120" s="19" t="s">
        <v>15</v>
      </c>
      <c r="H120" s="20"/>
      <c r="I120" s="20"/>
      <c r="J120" s="20"/>
      <c r="K120" s="20"/>
      <c r="L120" s="3"/>
      <c r="M120" s="3"/>
    </row>
    <row r="121" spans="1:13">
      <c r="A121" s="7" t="s">
        <v>135</v>
      </c>
      <c r="B121" s="7" t="s">
        <v>136</v>
      </c>
      <c r="C121" s="7" t="s">
        <v>70</v>
      </c>
      <c r="D121" s="18">
        <v>2</v>
      </c>
      <c r="E121" s="18"/>
      <c r="F121" s="18">
        <f>D121*E121</f>
        <v>0</v>
      </c>
      <c r="G121" s="7" t="s">
        <v>15</v>
      </c>
      <c r="H121" s="18"/>
      <c r="I121" s="18">
        <f>D121*H121</f>
        <v>0</v>
      </c>
      <c r="J121" s="18">
        <f>E121+H121</f>
        <v>0</v>
      </c>
      <c r="K121" s="18">
        <f>F121+I121</f>
        <v>0</v>
      </c>
      <c r="L121" s="3"/>
      <c r="M121" s="3"/>
    </row>
    <row r="122" spans="1:13">
      <c r="A122" s="7" t="s">
        <v>137</v>
      </c>
      <c r="B122" s="7" t="s">
        <v>138</v>
      </c>
      <c r="C122" s="7" t="s">
        <v>70</v>
      </c>
      <c r="D122" s="18">
        <v>6</v>
      </c>
      <c r="E122" s="18"/>
      <c r="F122" s="18">
        <f>D122*E122</f>
        <v>0</v>
      </c>
      <c r="G122" s="7" t="s">
        <v>15</v>
      </c>
      <c r="H122" s="18"/>
      <c r="I122" s="18">
        <f>D122*H122</f>
        <v>0</v>
      </c>
      <c r="J122" s="18">
        <f>E122+H122</f>
        <v>0</v>
      </c>
      <c r="K122" s="18">
        <f>F122+I122</f>
        <v>0</v>
      </c>
      <c r="L122" s="3"/>
      <c r="M122" s="3"/>
    </row>
    <row r="123" spans="1:13">
      <c r="A123" s="19" t="s">
        <v>139</v>
      </c>
      <c r="B123" s="19" t="s">
        <v>140</v>
      </c>
      <c r="C123" s="19" t="s">
        <v>15</v>
      </c>
      <c r="D123" s="20"/>
      <c r="E123" s="20"/>
      <c r="F123" s="20"/>
      <c r="G123" s="19" t="s">
        <v>15</v>
      </c>
      <c r="H123" s="20"/>
      <c r="I123" s="20"/>
      <c r="J123" s="20"/>
      <c r="K123" s="20"/>
      <c r="L123" s="3"/>
      <c r="M123" s="3"/>
    </row>
    <row r="124" spans="1:13">
      <c r="A124" s="7" t="s">
        <v>141</v>
      </c>
      <c r="B124" s="7" t="s">
        <v>142</v>
      </c>
      <c r="C124" s="7" t="s">
        <v>70</v>
      </c>
      <c r="D124" s="18">
        <v>2</v>
      </c>
      <c r="E124" s="18"/>
      <c r="F124" s="18">
        <f>D124*E124</f>
        <v>0</v>
      </c>
      <c r="G124" s="7" t="s">
        <v>15</v>
      </c>
      <c r="H124" s="18"/>
      <c r="I124" s="18">
        <f>D124*H124</f>
        <v>0</v>
      </c>
      <c r="J124" s="18">
        <f>E124+H124</f>
        <v>0</v>
      </c>
      <c r="K124" s="18">
        <f>F124+I124</f>
        <v>0</v>
      </c>
      <c r="L124" s="3"/>
      <c r="M124" s="3"/>
    </row>
    <row r="125" spans="1:13">
      <c r="A125" s="19" t="s">
        <v>143</v>
      </c>
      <c r="B125" s="19" t="s">
        <v>144</v>
      </c>
      <c r="C125" s="19" t="s">
        <v>15</v>
      </c>
      <c r="D125" s="20"/>
      <c r="E125" s="20"/>
      <c r="F125" s="20"/>
      <c r="G125" s="19" t="s">
        <v>15</v>
      </c>
      <c r="H125" s="20"/>
      <c r="I125" s="20"/>
      <c r="J125" s="20"/>
      <c r="K125" s="20"/>
      <c r="L125" s="3"/>
      <c r="M125" s="3"/>
    </row>
    <row r="126" spans="1:13">
      <c r="A126" s="19" t="s">
        <v>15</v>
      </c>
      <c r="B126" s="19" t="s">
        <v>145</v>
      </c>
      <c r="C126" s="19" t="s">
        <v>15</v>
      </c>
      <c r="D126" s="20"/>
      <c r="E126" s="20"/>
      <c r="F126" s="20"/>
      <c r="G126" s="19" t="s">
        <v>15</v>
      </c>
      <c r="H126" s="20"/>
      <c r="I126" s="20"/>
      <c r="J126" s="20"/>
      <c r="K126" s="20"/>
      <c r="L126" s="3"/>
      <c r="M126" s="3"/>
    </row>
    <row r="127" spans="1:13">
      <c r="A127" s="7" t="s">
        <v>146</v>
      </c>
      <c r="B127" s="7" t="s">
        <v>202</v>
      </c>
      <c r="C127" s="7" t="s">
        <v>70</v>
      </c>
      <c r="D127" s="18">
        <v>2</v>
      </c>
      <c r="E127" s="18"/>
      <c r="F127" s="18">
        <f>D127*E127</f>
        <v>0</v>
      </c>
      <c r="G127" s="7" t="s">
        <v>15</v>
      </c>
      <c r="H127" s="18"/>
      <c r="I127" s="18">
        <f>D127*H127</f>
        <v>0</v>
      </c>
      <c r="J127" s="18">
        <f>E127+H127</f>
        <v>0</v>
      </c>
      <c r="K127" s="18">
        <f>F127+I127</f>
        <v>0</v>
      </c>
      <c r="L127" s="3"/>
      <c r="M127" s="3"/>
    </row>
    <row r="128" spans="1:13">
      <c r="A128" s="7" t="s">
        <v>15</v>
      </c>
      <c r="B128" s="7" t="s">
        <v>148</v>
      </c>
      <c r="C128" s="7" t="s">
        <v>70</v>
      </c>
      <c r="D128" s="18">
        <v>2</v>
      </c>
      <c r="E128" s="18"/>
      <c r="F128" s="18">
        <f>D128*E128</f>
        <v>0</v>
      </c>
      <c r="G128" s="7" t="s">
        <v>15</v>
      </c>
      <c r="H128" s="18"/>
      <c r="I128" s="18">
        <f>D128*H128</f>
        <v>0</v>
      </c>
      <c r="J128" s="18">
        <f>E128+H128</f>
        <v>0</v>
      </c>
      <c r="K128" s="18">
        <f>F128+I128</f>
        <v>0</v>
      </c>
      <c r="L128" s="3"/>
      <c r="M128" s="3"/>
    </row>
    <row r="129" spans="1:13">
      <c r="A129" s="19" t="s">
        <v>77</v>
      </c>
      <c r="B129" s="19" t="s">
        <v>78</v>
      </c>
      <c r="C129" s="19" t="s">
        <v>15</v>
      </c>
      <c r="D129" s="20"/>
      <c r="E129" s="20"/>
      <c r="F129" s="20"/>
      <c r="G129" s="19" t="s">
        <v>15</v>
      </c>
      <c r="H129" s="20"/>
      <c r="I129" s="20"/>
      <c r="J129" s="20"/>
      <c r="K129" s="20"/>
      <c r="L129" s="3"/>
      <c r="M129" s="3"/>
    </row>
    <row r="130" spans="1:13">
      <c r="A130" s="19" t="s">
        <v>15</v>
      </c>
      <c r="B130" s="19" t="s">
        <v>145</v>
      </c>
      <c r="C130" s="19" t="s">
        <v>15</v>
      </c>
      <c r="D130" s="20"/>
      <c r="E130" s="20"/>
      <c r="F130" s="20"/>
      <c r="G130" s="19" t="s">
        <v>15</v>
      </c>
      <c r="H130" s="20"/>
      <c r="I130" s="20"/>
      <c r="J130" s="20"/>
      <c r="K130" s="20"/>
      <c r="L130" s="3"/>
      <c r="M130" s="3"/>
    </row>
    <row r="131" spans="1:13">
      <c r="A131" s="7" t="s">
        <v>149</v>
      </c>
      <c r="B131" s="7" t="s">
        <v>203</v>
      </c>
      <c r="C131" s="7" t="s">
        <v>70</v>
      </c>
      <c r="D131" s="18">
        <v>2</v>
      </c>
      <c r="E131" s="18"/>
      <c r="F131" s="18">
        <f>D131*E131</f>
        <v>0</v>
      </c>
      <c r="G131" s="7" t="s">
        <v>15</v>
      </c>
      <c r="H131" s="18"/>
      <c r="I131" s="18">
        <f>D131*H131</f>
        <v>0</v>
      </c>
      <c r="J131" s="18">
        <f>E131+H131</f>
        <v>0</v>
      </c>
      <c r="K131" s="18">
        <f>F131+I131</f>
        <v>0</v>
      </c>
      <c r="L131" s="3"/>
      <c r="M131" s="3"/>
    </row>
    <row r="132" spans="1:13">
      <c r="A132" s="19" t="s">
        <v>157</v>
      </c>
      <c r="B132" s="19" t="s">
        <v>158</v>
      </c>
      <c r="C132" s="19" t="s">
        <v>15</v>
      </c>
      <c r="D132" s="20"/>
      <c r="E132" s="20"/>
      <c r="F132" s="20"/>
      <c r="G132" s="19" t="s">
        <v>15</v>
      </c>
      <c r="H132" s="20"/>
      <c r="I132" s="20"/>
      <c r="J132" s="20"/>
      <c r="K132" s="20"/>
      <c r="L132" s="3"/>
      <c r="M132" s="3"/>
    </row>
    <row r="133" spans="1:13">
      <c r="A133" s="7" t="s">
        <v>159</v>
      </c>
      <c r="B133" s="7" t="s">
        <v>160</v>
      </c>
      <c r="C133" s="7" t="s">
        <v>70</v>
      </c>
      <c r="D133" s="18">
        <v>2</v>
      </c>
      <c r="E133" s="18"/>
      <c r="F133" s="18">
        <f>D133*E133</f>
        <v>0</v>
      </c>
      <c r="G133" s="7" t="s">
        <v>15</v>
      </c>
      <c r="H133" s="18"/>
      <c r="I133" s="18">
        <f>D133*H133</f>
        <v>0</v>
      </c>
      <c r="J133" s="18">
        <f>E133+H133</f>
        <v>0</v>
      </c>
      <c r="K133" s="18">
        <f>F133+I133</f>
        <v>0</v>
      </c>
      <c r="L133" s="3"/>
      <c r="M133" s="3"/>
    </row>
    <row r="134" spans="1:13">
      <c r="A134" s="16" t="s">
        <v>161</v>
      </c>
      <c r="B134" s="16" t="s">
        <v>162</v>
      </c>
      <c r="C134" s="16" t="s">
        <v>15</v>
      </c>
      <c r="D134" s="17"/>
      <c r="E134" s="17"/>
      <c r="F134" s="17"/>
      <c r="G134" s="16" t="s">
        <v>15</v>
      </c>
      <c r="H134" s="17"/>
      <c r="I134" s="17"/>
      <c r="J134" s="17"/>
      <c r="K134" s="17"/>
      <c r="L134" s="3"/>
      <c r="M134" s="3"/>
    </row>
    <row r="135" spans="1:13">
      <c r="A135" s="7" t="s">
        <v>163</v>
      </c>
      <c r="B135" s="7" t="s">
        <v>164</v>
      </c>
      <c r="C135" s="7" t="s">
        <v>70</v>
      </c>
      <c r="D135" s="18">
        <v>2</v>
      </c>
      <c r="E135" s="18"/>
      <c r="F135" s="18">
        <f>D135*E135</f>
        <v>0</v>
      </c>
      <c r="G135" s="7" t="s">
        <v>15</v>
      </c>
      <c r="H135" s="18"/>
      <c r="I135" s="18">
        <f>D135*H135</f>
        <v>0</v>
      </c>
      <c r="J135" s="18">
        <f>E135+H135</f>
        <v>0</v>
      </c>
      <c r="K135" s="18">
        <f>F135+I135</f>
        <v>0</v>
      </c>
      <c r="L135" s="3"/>
      <c r="M135" s="3"/>
    </row>
    <row r="136" spans="1:13">
      <c r="A136" s="19" t="s">
        <v>165</v>
      </c>
      <c r="B136" s="19" t="s">
        <v>166</v>
      </c>
      <c r="C136" s="19" t="s">
        <v>15</v>
      </c>
      <c r="D136" s="20"/>
      <c r="E136" s="20"/>
      <c r="F136" s="20"/>
      <c r="G136" s="19" t="s">
        <v>15</v>
      </c>
      <c r="H136" s="20"/>
      <c r="I136" s="20"/>
      <c r="J136" s="20"/>
      <c r="K136" s="20"/>
      <c r="L136" s="3"/>
      <c r="M136" s="3"/>
    </row>
    <row r="137" spans="1:13">
      <c r="A137" s="19" t="s">
        <v>15</v>
      </c>
      <c r="B137" s="19" t="s">
        <v>167</v>
      </c>
      <c r="C137" s="19" t="s">
        <v>15</v>
      </c>
      <c r="D137" s="20"/>
      <c r="E137" s="20"/>
      <c r="F137" s="20"/>
      <c r="G137" s="19" t="s">
        <v>15</v>
      </c>
      <c r="H137" s="20"/>
      <c r="I137" s="20"/>
      <c r="J137" s="20"/>
      <c r="K137" s="20"/>
      <c r="L137" s="3"/>
      <c r="M137" s="3"/>
    </row>
    <row r="138" spans="1:13">
      <c r="A138" s="19" t="s">
        <v>15</v>
      </c>
      <c r="B138" s="19" t="s">
        <v>168</v>
      </c>
      <c r="C138" s="19" t="s">
        <v>15</v>
      </c>
      <c r="D138" s="20"/>
      <c r="E138" s="20"/>
      <c r="F138" s="20"/>
      <c r="G138" s="19" t="s">
        <v>15</v>
      </c>
      <c r="H138" s="20"/>
      <c r="I138" s="20"/>
      <c r="J138" s="20"/>
      <c r="K138" s="20"/>
      <c r="L138" s="3"/>
      <c r="M138" s="3"/>
    </row>
    <row r="139" spans="1:13">
      <c r="A139" s="19" t="s">
        <v>15</v>
      </c>
      <c r="B139" s="19" t="s">
        <v>169</v>
      </c>
      <c r="C139" s="19" t="s">
        <v>15</v>
      </c>
      <c r="D139" s="20"/>
      <c r="E139" s="20"/>
      <c r="F139" s="20"/>
      <c r="G139" s="19" t="s">
        <v>15</v>
      </c>
      <c r="H139" s="20"/>
      <c r="I139" s="20"/>
      <c r="J139" s="20"/>
      <c r="K139" s="20"/>
      <c r="L139" s="3"/>
      <c r="M139" s="3"/>
    </row>
    <row r="140" spans="1:13">
      <c r="A140" s="7" t="s">
        <v>204</v>
      </c>
      <c r="B140" s="7" t="s">
        <v>205</v>
      </c>
      <c r="C140" s="7" t="s">
        <v>70</v>
      </c>
      <c r="D140" s="18">
        <v>6</v>
      </c>
      <c r="E140" s="18"/>
      <c r="F140" s="18">
        <f>D140*E140</f>
        <v>0</v>
      </c>
      <c r="G140" s="7" t="s">
        <v>15</v>
      </c>
      <c r="H140" s="18"/>
      <c r="I140" s="18">
        <f>D140*H140</f>
        <v>0</v>
      </c>
      <c r="J140" s="18">
        <f>E140+H140</f>
        <v>0</v>
      </c>
      <c r="K140" s="18">
        <f>F140+I140</f>
        <v>0</v>
      </c>
      <c r="L140" s="3"/>
      <c r="M140" s="3"/>
    </row>
    <row r="141" spans="1:13">
      <c r="A141" s="7" t="s">
        <v>206</v>
      </c>
      <c r="B141" s="7" t="s">
        <v>207</v>
      </c>
      <c r="C141" s="7" t="s">
        <v>70</v>
      </c>
      <c r="D141" s="18">
        <v>2</v>
      </c>
      <c r="E141" s="18"/>
      <c r="F141" s="18">
        <f>D141*E141</f>
        <v>0</v>
      </c>
      <c r="G141" s="7" t="s">
        <v>15</v>
      </c>
      <c r="H141" s="18"/>
      <c r="I141" s="18">
        <f>D141*H141</f>
        <v>0</v>
      </c>
      <c r="J141" s="18">
        <f>E141+H141</f>
        <v>0</v>
      </c>
      <c r="K141" s="18">
        <f>F141+I141</f>
        <v>0</v>
      </c>
      <c r="L141" s="3"/>
      <c r="M141" s="3"/>
    </row>
    <row r="142" spans="1:13">
      <c r="A142" s="19" t="s">
        <v>96</v>
      </c>
      <c r="B142" s="19" t="s">
        <v>97</v>
      </c>
      <c r="C142" s="19" t="s">
        <v>15</v>
      </c>
      <c r="D142" s="20"/>
      <c r="E142" s="20"/>
      <c r="F142" s="20"/>
      <c r="G142" s="19" t="s">
        <v>15</v>
      </c>
      <c r="H142" s="20"/>
      <c r="I142" s="20"/>
      <c r="J142" s="20"/>
      <c r="K142" s="20"/>
      <c r="L142" s="3"/>
      <c r="M142" s="3"/>
    </row>
    <row r="143" spans="1:13">
      <c r="A143" s="7" t="s">
        <v>175</v>
      </c>
      <c r="B143" s="7" t="s">
        <v>176</v>
      </c>
      <c r="C143" s="7" t="s">
        <v>100</v>
      </c>
      <c r="D143" s="18">
        <v>12</v>
      </c>
      <c r="E143" s="18"/>
      <c r="F143" s="18">
        <f t="shared" ref="F143:F148" si="6">D143*E143</f>
        <v>0</v>
      </c>
      <c r="G143" s="7" t="s">
        <v>15</v>
      </c>
      <c r="H143" s="18"/>
      <c r="I143" s="18">
        <f t="shared" ref="I143:I148" si="7">D143*H143</f>
        <v>0</v>
      </c>
      <c r="J143" s="18">
        <f t="shared" ref="J143:K148" si="8">E143+H143</f>
        <v>0</v>
      </c>
      <c r="K143" s="18">
        <f t="shared" si="8"/>
        <v>0</v>
      </c>
      <c r="L143" s="3"/>
      <c r="M143" s="3"/>
    </row>
    <row r="144" spans="1:13">
      <c r="A144" s="7" t="s">
        <v>177</v>
      </c>
      <c r="B144" s="7" t="s">
        <v>178</v>
      </c>
      <c r="C144" s="7" t="s">
        <v>100</v>
      </c>
      <c r="D144" s="18">
        <v>8</v>
      </c>
      <c r="E144" s="18"/>
      <c r="F144" s="18">
        <f t="shared" si="6"/>
        <v>0</v>
      </c>
      <c r="G144" s="7" t="s">
        <v>15</v>
      </c>
      <c r="H144" s="18"/>
      <c r="I144" s="18">
        <f t="shared" si="7"/>
        <v>0</v>
      </c>
      <c r="J144" s="18">
        <f t="shared" si="8"/>
        <v>0</v>
      </c>
      <c r="K144" s="18">
        <f t="shared" si="8"/>
        <v>0</v>
      </c>
      <c r="L144" s="3"/>
      <c r="M144" s="3"/>
    </row>
    <row r="145" spans="1:13">
      <c r="A145" s="7" t="s">
        <v>179</v>
      </c>
      <c r="B145" s="7" t="s">
        <v>180</v>
      </c>
      <c r="C145" s="7" t="s">
        <v>100</v>
      </c>
      <c r="D145" s="18">
        <v>24</v>
      </c>
      <c r="E145" s="18"/>
      <c r="F145" s="18">
        <f t="shared" si="6"/>
        <v>0</v>
      </c>
      <c r="G145" s="7" t="s">
        <v>15</v>
      </c>
      <c r="H145" s="18"/>
      <c r="I145" s="18">
        <f t="shared" si="7"/>
        <v>0</v>
      </c>
      <c r="J145" s="18">
        <f t="shared" si="8"/>
        <v>0</v>
      </c>
      <c r="K145" s="18">
        <f t="shared" si="8"/>
        <v>0</v>
      </c>
      <c r="L145" s="3"/>
      <c r="M145" s="3"/>
    </row>
    <row r="146" spans="1:13">
      <c r="A146" s="7" t="s">
        <v>101</v>
      </c>
      <c r="B146" s="7" t="s">
        <v>102</v>
      </c>
      <c r="C146" s="7" t="s">
        <v>100</v>
      </c>
      <c r="D146" s="18">
        <v>2</v>
      </c>
      <c r="E146" s="18"/>
      <c r="F146" s="18">
        <f t="shared" si="6"/>
        <v>0</v>
      </c>
      <c r="G146" s="7" t="s">
        <v>15</v>
      </c>
      <c r="H146" s="18"/>
      <c r="I146" s="18">
        <f t="shared" si="7"/>
        <v>0</v>
      </c>
      <c r="J146" s="18">
        <f t="shared" si="8"/>
        <v>0</v>
      </c>
      <c r="K146" s="18">
        <f t="shared" si="8"/>
        <v>0</v>
      </c>
      <c r="L146" s="3"/>
      <c r="M146" s="3"/>
    </row>
    <row r="147" spans="1:13">
      <c r="A147" s="7" t="s">
        <v>103</v>
      </c>
      <c r="B147" s="7" t="s">
        <v>104</v>
      </c>
      <c r="C147" s="7" t="s">
        <v>100</v>
      </c>
      <c r="D147" s="18">
        <v>6</v>
      </c>
      <c r="E147" s="18"/>
      <c r="F147" s="18">
        <f t="shared" si="6"/>
        <v>0</v>
      </c>
      <c r="G147" s="7" t="s">
        <v>15</v>
      </c>
      <c r="H147" s="18"/>
      <c r="I147" s="18">
        <f t="shared" si="7"/>
        <v>0</v>
      </c>
      <c r="J147" s="18">
        <f t="shared" si="8"/>
        <v>0</v>
      </c>
      <c r="K147" s="18">
        <f t="shared" si="8"/>
        <v>0</v>
      </c>
      <c r="L147" s="3"/>
      <c r="M147" s="3"/>
    </row>
    <row r="148" spans="1:13">
      <c r="A148" s="7" t="s">
        <v>98</v>
      </c>
      <c r="B148" s="7" t="s">
        <v>208</v>
      </c>
      <c r="C148" s="7" t="s">
        <v>100</v>
      </c>
      <c r="D148" s="18">
        <v>6</v>
      </c>
      <c r="E148" s="18"/>
      <c r="F148" s="18">
        <f t="shared" si="6"/>
        <v>0</v>
      </c>
      <c r="G148" s="7" t="s">
        <v>15</v>
      </c>
      <c r="H148" s="18"/>
      <c r="I148" s="18">
        <f t="shared" si="7"/>
        <v>0</v>
      </c>
      <c r="J148" s="18">
        <f t="shared" si="8"/>
        <v>0</v>
      </c>
      <c r="K148" s="18">
        <f t="shared" si="8"/>
        <v>0</v>
      </c>
      <c r="L148" s="3"/>
      <c r="M148" s="3"/>
    </row>
    <row r="149" spans="1:13">
      <c r="A149" s="19" t="s">
        <v>181</v>
      </c>
      <c r="B149" s="19" t="s">
        <v>182</v>
      </c>
      <c r="C149" s="19" t="s">
        <v>15</v>
      </c>
      <c r="D149" s="20"/>
      <c r="E149" s="20"/>
      <c r="F149" s="20"/>
      <c r="G149" s="19" t="s">
        <v>15</v>
      </c>
      <c r="H149" s="20"/>
      <c r="I149" s="20"/>
      <c r="J149" s="20"/>
      <c r="K149" s="20"/>
      <c r="L149" s="3"/>
      <c r="M149" s="3"/>
    </row>
    <row r="150" spans="1:13">
      <c r="A150" s="7" t="s">
        <v>183</v>
      </c>
      <c r="B150" s="7" t="s">
        <v>184</v>
      </c>
      <c r="C150" s="7" t="s">
        <v>100</v>
      </c>
      <c r="D150" s="18">
        <v>16</v>
      </c>
      <c r="E150" s="18"/>
      <c r="F150" s="18">
        <f>D150*E150</f>
        <v>0</v>
      </c>
      <c r="G150" s="7" t="s">
        <v>15</v>
      </c>
      <c r="H150" s="18"/>
      <c r="I150" s="18">
        <f>D150*H150</f>
        <v>0</v>
      </c>
      <c r="J150" s="18">
        <f>E150+H150</f>
        <v>0</v>
      </c>
      <c r="K150" s="18">
        <f>F150+I150</f>
        <v>0</v>
      </c>
      <c r="L150" s="3"/>
      <c r="M150" s="3"/>
    </row>
    <row r="151" spans="1:13">
      <c r="A151" s="19" t="s">
        <v>185</v>
      </c>
      <c r="B151" s="19" t="s">
        <v>186</v>
      </c>
      <c r="C151" s="19" t="s">
        <v>15</v>
      </c>
      <c r="D151" s="20"/>
      <c r="E151" s="20"/>
      <c r="F151" s="20"/>
      <c r="G151" s="19" t="s">
        <v>15</v>
      </c>
      <c r="H151" s="20"/>
      <c r="I151" s="20"/>
      <c r="J151" s="20"/>
      <c r="K151" s="20"/>
      <c r="L151" s="3"/>
      <c r="M151" s="3"/>
    </row>
    <row r="152" spans="1:13">
      <c r="A152" s="19" t="s">
        <v>187</v>
      </c>
      <c r="B152" s="19" t="s">
        <v>188</v>
      </c>
      <c r="C152" s="19" t="s">
        <v>15</v>
      </c>
      <c r="D152" s="20"/>
      <c r="E152" s="20"/>
      <c r="F152" s="20"/>
      <c r="G152" s="19" t="s">
        <v>15</v>
      </c>
      <c r="H152" s="20"/>
      <c r="I152" s="20"/>
      <c r="J152" s="20"/>
      <c r="K152" s="20"/>
      <c r="L152" s="3"/>
      <c r="M152" s="3"/>
    </row>
    <row r="153" spans="1:13">
      <c r="A153" s="7" t="s">
        <v>189</v>
      </c>
      <c r="B153" s="7" t="s">
        <v>190</v>
      </c>
      <c r="C153" s="7" t="s">
        <v>100</v>
      </c>
      <c r="D153" s="18">
        <v>16</v>
      </c>
      <c r="E153" s="18"/>
      <c r="F153" s="18">
        <f>D153*E153</f>
        <v>0</v>
      </c>
      <c r="G153" s="7" t="s">
        <v>15</v>
      </c>
      <c r="H153" s="18"/>
      <c r="I153" s="18">
        <f>D153*H153</f>
        <v>0</v>
      </c>
      <c r="J153" s="18">
        <f>E153+H153</f>
        <v>0</v>
      </c>
      <c r="K153" s="18">
        <f>F153+I153</f>
        <v>0</v>
      </c>
      <c r="L153" s="3"/>
      <c r="M153" s="3"/>
    </row>
    <row r="154" spans="1:13">
      <c r="A154" s="7" t="s">
        <v>191</v>
      </c>
      <c r="B154" s="7" t="s">
        <v>192</v>
      </c>
      <c r="C154" s="7" t="s">
        <v>100</v>
      </c>
      <c r="D154" s="18">
        <v>8</v>
      </c>
      <c r="E154" s="18"/>
      <c r="F154" s="18">
        <f>D154*E154</f>
        <v>0</v>
      </c>
      <c r="G154" s="7" t="s">
        <v>15</v>
      </c>
      <c r="H154" s="18"/>
      <c r="I154" s="18">
        <f>D154*H154</f>
        <v>0</v>
      </c>
      <c r="J154" s="18">
        <f>E154+H154</f>
        <v>0</v>
      </c>
      <c r="K154" s="18">
        <f>F154+I154</f>
        <v>0</v>
      </c>
      <c r="L154" s="3"/>
      <c r="M154" s="3"/>
    </row>
    <row r="155" spans="1:13">
      <c r="A155" s="8" t="s">
        <v>15</v>
      </c>
      <c r="B155" s="8" t="s">
        <v>113</v>
      </c>
      <c r="C155" s="8" t="s">
        <v>15</v>
      </c>
      <c r="D155" s="15"/>
      <c r="E155" s="15"/>
      <c r="F155" s="15">
        <f>SUM(F104:F154)</f>
        <v>0</v>
      </c>
      <c r="G155" s="8" t="s">
        <v>15</v>
      </c>
      <c r="H155" s="15"/>
      <c r="I155" s="15">
        <f>SUM(I104:I154)</f>
        <v>0</v>
      </c>
      <c r="J155" s="15"/>
      <c r="K155" s="15">
        <f>SUM(K104:K154)</f>
        <v>0</v>
      </c>
      <c r="L155" s="3"/>
      <c r="M155" s="3"/>
    </row>
    <row r="156" spans="1:13">
      <c r="A156" s="19" t="s">
        <v>15</v>
      </c>
      <c r="B156" s="19" t="s">
        <v>209</v>
      </c>
      <c r="C156" s="19" t="s">
        <v>15</v>
      </c>
      <c r="D156" s="20"/>
      <c r="E156" s="20"/>
      <c r="F156" s="20"/>
      <c r="G156" s="19" t="s">
        <v>15</v>
      </c>
      <c r="H156" s="20"/>
      <c r="I156" s="20"/>
      <c r="J156" s="20"/>
      <c r="K156" s="20"/>
      <c r="L156" s="3"/>
      <c r="M156" s="3"/>
    </row>
    <row r="157" spans="1:13">
      <c r="A157" s="7" t="s">
        <v>15</v>
      </c>
      <c r="B157" s="7" t="s">
        <v>210</v>
      </c>
      <c r="C157" s="7" t="s">
        <v>100</v>
      </c>
      <c r="D157" s="18">
        <v>16</v>
      </c>
      <c r="E157" s="18"/>
      <c r="F157" s="18">
        <f>D157*E157</f>
        <v>0</v>
      </c>
      <c r="G157" s="7" t="s">
        <v>15</v>
      </c>
      <c r="H157" s="18"/>
      <c r="I157" s="18">
        <f>D157*H157</f>
        <v>0</v>
      </c>
      <c r="J157" s="18">
        <f>E157+H157</f>
        <v>0</v>
      </c>
      <c r="K157" s="18">
        <f>F157+I157</f>
        <v>0</v>
      </c>
      <c r="L157" s="3"/>
      <c r="M157" s="3"/>
    </row>
    <row r="158" spans="1:13">
      <c r="A158" s="6" t="s">
        <v>15</v>
      </c>
      <c r="B158" s="6" t="s">
        <v>211</v>
      </c>
      <c r="C158" s="6" t="s">
        <v>15</v>
      </c>
      <c r="D158" s="14"/>
      <c r="E158" s="14"/>
      <c r="F158" s="14">
        <f>SUM(F46:F101,F104:F154,F156:F157)</f>
        <v>0</v>
      </c>
      <c r="G158" s="6" t="s">
        <v>15</v>
      </c>
      <c r="H158" s="14"/>
      <c r="I158" s="14">
        <f>SUM(I46:I101,I104:I154,I156:I157)</f>
        <v>0</v>
      </c>
      <c r="J158" s="14"/>
      <c r="K158" s="14">
        <f>SUM(K46:K101,K104:K154,K156:K157)</f>
        <v>0</v>
      </c>
      <c r="L158" s="3"/>
      <c r="M158" s="3"/>
    </row>
    <row r="159" spans="1:13">
      <c r="A159" s="7" t="s">
        <v>15</v>
      </c>
      <c r="B159" s="7" t="s">
        <v>15</v>
      </c>
      <c r="C159" s="7" t="s">
        <v>15</v>
      </c>
      <c r="D159" s="18"/>
      <c r="E159" s="18"/>
      <c r="F159" s="18"/>
      <c r="G159" s="7" t="s">
        <v>15</v>
      </c>
      <c r="H159" s="18"/>
      <c r="I159" s="18"/>
      <c r="J159" s="18">
        <f>E159+H159</f>
        <v>0</v>
      </c>
      <c r="K159" s="18">
        <f>F159+I159</f>
        <v>0</v>
      </c>
      <c r="L159" s="3"/>
      <c r="M159" s="3"/>
    </row>
    <row r="160" spans="1:13">
      <c r="A160" s="7" t="s">
        <v>15</v>
      </c>
      <c r="B160" s="7" t="s">
        <v>212</v>
      </c>
      <c r="C160" s="7" t="s">
        <v>15</v>
      </c>
      <c r="D160" s="18"/>
      <c r="E160" s="18"/>
      <c r="F160" s="18">
        <f>N3+Parametry!B32/100*F148+Parametry!B31/100*F150+Parametry!B31/100*F153+Parametry!B31/100*F154+Parametry!B31/100*F157</f>
        <v>0</v>
      </c>
      <c r="G160" s="7" t="s">
        <v>15</v>
      </c>
      <c r="H160" s="18"/>
      <c r="I160" s="18"/>
      <c r="J160" s="18">
        <f>E160+H160</f>
        <v>0</v>
      </c>
      <c r="K160" s="18">
        <f>F160+I160</f>
        <v>0</v>
      </c>
      <c r="L160" s="3"/>
      <c r="M160" s="3"/>
    </row>
    <row r="161" spans="1:13">
      <c r="A161" s="4" t="s">
        <v>15</v>
      </c>
      <c r="B161" s="4" t="s">
        <v>213</v>
      </c>
      <c r="C161" s="4" t="s">
        <v>15</v>
      </c>
      <c r="D161" s="13"/>
      <c r="E161" s="13"/>
      <c r="F161" s="13">
        <f>SUM(F3,F5:F21,F24:F42,F47:F101,F104:F154,F156:F157,F159:F160)</f>
        <v>0</v>
      </c>
      <c r="G161" s="4" t="s">
        <v>15</v>
      </c>
      <c r="H161" s="13"/>
      <c r="I161" s="13">
        <f>SUM(I3,I5:I21,I24:I42,I47:I101,I104:I154,I156:I157,I159:I160)</f>
        <v>0</v>
      </c>
      <c r="J161" s="13"/>
      <c r="K161" s="13">
        <f>SUM(K3,K5:K21,K24:K42,K47:K101,K104:K154,K156:K157,K159:K160)</f>
        <v>0</v>
      </c>
      <c r="L161" s="3"/>
      <c r="M161" s="3"/>
    </row>
    <row r="162" spans="1:13">
      <c r="A162" s="4" t="s">
        <v>15</v>
      </c>
      <c r="B162" s="4" t="s">
        <v>214</v>
      </c>
      <c r="C162" s="4" t="s">
        <v>15</v>
      </c>
      <c r="D162" s="13"/>
      <c r="E162" s="13"/>
      <c r="F162" s="13"/>
      <c r="G162" s="4" t="s">
        <v>15</v>
      </c>
      <c r="H162" s="13"/>
      <c r="I162" s="13"/>
      <c r="J162" s="13"/>
      <c r="K162" s="13"/>
      <c r="L162" s="3"/>
      <c r="M162" s="3"/>
    </row>
    <row r="163" spans="1:13">
      <c r="A163" s="6" t="s">
        <v>15</v>
      </c>
      <c r="B163" s="6" t="s">
        <v>65</v>
      </c>
      <c r="C163" s="6" t="s">
        <v>15</v>
      </c>
      <c r="D163" s="14"/>
      <c r="E163" s="14"/>
      <c r="F163" s="14"/>
      <c r="G163" s="6" t="s">
        <v>15</v>
      </c>
      <c r="H163" s="14"/>
      <c r="I163" s="14"/>
      <c r="J163" s="14"/>
      <c r="K163" s="14"/>
      <c r="L163" s="3"/>
      <c r="M163" s="3"/>
    </row>
    <row r="164" spans="1:13">
      <c r="A164" s="19" t="s">
        <v>215</v>
      </c>
      <c r="B164" s="19" t="s">
        <v>216</v>
      </c>
      <c r="C164" s="19" t="s">
        <v>15</v>
      </c>
      <c r="D164" s="20"/>
      <c r="E164" s="20"/>
      <c r="F164" s="20"/>
      <c r="G164" s="19" t="s">
        <v>15</v>
      </c>
      <c r="H164" s="20"/>
      <c r="I164" s="20"/>
      <c r="J164" s="20"/>
      <c r="K164" s="20"/>
      <c r="L164" s="3"/>
      <c r="M164" s="3"/>
    </row>
    <row r="165" spans="1:13">
      <c r="A165" s="7" t="s">
        <v>217</v>
      </c>
      <c r="B165" s="7" t="s">
        <v>218</v>
      </c>
      <c r="C165" s="7" t="s">
        <v>219</v>
      </c>
      <c r="D165" s="18">
        <v>0.3</v>
      </c>
      <c r="E165" s="18"/>
      <c r="F165" s="18">
        <f>D165*E165</f>
        <v>0</v>
      </c>
      <c r="G165" s="7" t="s">
        <v>15</v>
      </c>
      <c r="H165" s="18"/>
      <c r="I165" s="18">
        <f>D165*H165</f>
        <v>0</v>
      </c>
      <c r="J165" s="18">
        <f>E165+H165</f>
        <v>0</v>
      </c>
      <c r="K165" s="18">
        <f>F165+I165</f>
        <v>0</v>
      </c>
      <c r="L165" s="3"/>
      <c r="M165" s="3"/>
    </row>
    <row r="166" spans="1:13">
      <c r="A166" s="19" t="s">
        <v>220</v>
      </c>
      <c r="B166" s="19" t="s">
        <v>221</v>
      </c>
      <c r="C166" s="19" t="s">
        <v>15</v>
      </c>
      <c r="D166" s="20"/>
      <c r="E166" s="20"/>
      <c r="F166" s="20"/>
      <c r="G166" s="19" t="s">
        <v>15</v>
      </c>
      <c r="H166" s="20"/>
      <c r="I166" s="20"/>
      <c r="J166" s="20"/>
      <c r="K166" s="20"/>
      <c r="L166" s="3"/>
      <c r="M166" s="3"/>
    </row>
    <row r="167" spans="1:13">
      <c r="A167" s="7" t="s">
        <v>222</v>
      </c>
      <c r="B167" s="7" t="s">
        <v>223</v>
      </c>
      <c r="C167" s="7" t="s">
        <v>224</v>
      </c>
      <c r="D167" s="18">
        <v>1.5</v>
      </c>
      <c r="E167" s="18"/>
      <c r="F167" s="18">
        <f>D167*E167</f>
        <v>0</v>
      </c>
      <c r="G167" s="7" t="s">
        <v>15</v>
      </c>
      <c r="H167" s="18"/>
      <c r="I167" s="18">
        <f>D167*H167</f>
        <v>0</v>
      </c>
      <c r="J167" s="18">
        <f>E167+H167</f>
        <v>0</v>
      </c>
      <c r="K167" s="18">
        <f>F167+I167</f>
        <v>0</v>
      </c>
      <c r="L167" s="3"/>
      <c r="M167" s="3"/>
    </row>
    <row r="168" spans="1:13">
      <c r="A168" s="19" t="s">
        <v>225</v>
      </c>
      <c r="B168" s="19" t="s">
        <v>226</v>
      </c>
      <c r="C168" s="19" t="s">
        <v>15</v>
      </c>
      <c r="D168" s="20"/>
      <c r="E168" s="20"/>
      <c r="F168" s="20"/>
      <c r="G168" s="19" t="s">
        <v>15</v>
      </c>
      <c r="H168" s="20"/>
      <c r="I168" s="20"/>
      <c r="J168" s="20"/>
      <c r="K168" s="20"/>
      <c r="L168" s="3"/>
      <c r="M168" s="3"/>
    </row>
    <row r="169" spans="1:13">
      <c r="A169" s="7" t="s">
        <v>227</v>
      </c>
      <c r="B169" s="7" t="s">
        <v>228</v>
      </c>
      <c r="C169" s="7" t="s">
        <v>85</v>
      </c>
      <c r="D169" s="18">
        <v>20</v>
      </c>
      <c r="E169" s="18"/>
      <c r="F169" s="18">
        <f>D169*E169</f>
        <v>0</v>
      </c>
      <c r="G169" s="7" t="s">
        <v>15</v>
      </c>
      <c r="H169" s="18"/>
      <c r="I169" s="18">
        <f>D169*H169</f>
        <v>0</v>
      </c>
      <c r="J169" s="18">
        <f>E169+H169</f>
        <v>0</v>
      </c>
      <c r="K169" s="18">
        <f>F169+I169</f>
        <v>0</v>
      </c>
      <c r="L169" s="3"/>
      <c r="M169" s="3"/>
    </row>
    <row r="170" spans="1:13">
      <c r="A170" s="19" t="s">
        <v>229</v>
      </c>
      <c r="B170" s="19" t="s">
        <v>230</v>
      </c>
      <c r="C170" s="19" t="s">
        <v>15</v>
      </c>
      <c r="D170" s="20"/>
      <c r="E170" s="20"/>
      <c r="F170" s="20"/>
      <c r="G170" s="19" t="s">
        <v>15</v>
      </c>
      <c r="H170" s="20"/>
      <c r="I170" s="20"/>
      <c r="J170" s="20"/>
      <c r="K170" s="20"/>
      <c r="L170" s="3"/>
      <c r="M170" s="3"/>
    </row>
    <row r="171" spans="1:13">
      <c r="A171" s="7" t="s">
        <v>231</v>
      </c>
      <c r="B171" s="7" t="s">
        <v>232</v>
      </c>
      <c r="C171" s="7" t="s">
        <v>233</v>
      </c>
      <c r="D171" s="18">
        <v>5</v>
      </c>
      <c r="E171" s="18"/>
      <c r="F171" s="18">
        <f>D171*E171</f>
        <v>0</v>
      </c>
      <c r="G171" s="7" t="s">
        <v>15</v>
      </c>
      <c r="H171" s="18"/>
      <c r="I171" s="18">
        <f>D171*H171</f>
        <v>0</v>
      </c>
      <c r="J171" s="18">
        <f>E171+H171</f>
        <v>0</v>
      </c>
      <c r="K171" s="18">
        <f>F171+I171</f>
        <v>0</v>
      </c>
      <c r="L171" s="3"/>
      <c r="M171" s="3"/>
    </row>
    <row r="172" spans="1:13">
      <c r="A172" s="19" t="s">
        <v>234</v>
      </c>
      <c r="B172" s="19" t="s">
        <v>235</v>
      </c>
      <c r="C172" s="19" t="s">
        <v>15</v>
      </c>
      <c r="D172" s="20"/>
      <c r="E172" s="20"/>
      <c r="F172" s="20"/>
      <c r="G172" s="19" t="s">
        <v>15</v>
      </c>
      <c r="H172" s="20"/>
      <c r="I172" s="20"/>
      <c r="J172" s="20"/>
      <c r="K172" s="20"/>
      <c r="L172" s="3"/>
      <c r="M172" s="3"/>
    </row>
    <row r="173" spans="1:13">
      <c r="A173" s="7" t="s">
        <v>236</v>
      </c>
      <c r="B173" s="7" t="s">
        <v>237</v>
      </c>
      <c r="C173" s="7" t="s">
        <v>233</v>
      </c>
      <c r="D173" s="18">
        <v>2</v>
      </c>
      <c r="E173" s="18"/>
      <c r="F173" s="18">
        <f>D173*E173</f>
        <v>0</v>
      </c>
      <c r="G173" s="7" t="s">
        <v>15</v>
      </c>
      <c r="H173" s="18"/>
      <c r="I173" s="18">
        <f>D173*H173</f>
        <v>0</v>
      </c>
      <c r="J173" s="18">
        <f>E173+H173</f>
        <v>0</v>
      </c>
      <c r="K173" s="18">
        <f>F173+I173</f>
        <v>0</v>
      </c>
      <c r="L173" s="3"/>
      <c r="M173" s="3"/>
    </row>
    <row r="174" spans="1:13">
      <c r="A174" s="19" t="s">
        <v>15</v>
      </c>
      <c r="B174" s="19" t="s">
        <v>238</v>
      </c>
      <c r="C174" s="19" t="s">
        <v>15</v>
      </c>
      <c r="D174" s="20"/>
      <c r="E174" s="20"/>
      <c r="F174" s="20"/>
      <c r="G174" s="19" t="s">
        <v>15</v>
      </c>
      <c r="H174" s="20"/>
      <c r="I174" s="20"/>
      <c r="J174" s="20"/>
      <c r="K174" s="20"/>
      <c r="L174" s="3"/>
      <c r="M174" s="3"/>
    </row>
    <row r="175" spans="1:13">
      <c r="A175" s="7" t="s">
        <v>15</v>
      </c>
      <c r="B175" s="7" t="s">
        <v>223</v>
      </c>
      <c r="C175" s="7" t="s">
        <v>224</v>
      </c>
      <c r="D175" s="18">
        <v>1.4</v>
      </c>
      <c r="E175" s="18"/>
      <c r="F175" s="18">
        <f>D175*E175</f>
        <v>0</v>
      </c>
      <c r="G175" s="7" t="s">
        <v>15</v>
      </c>
      <c r="H175" s="18"/>
      <c r="I175" s="18">
        <f>D175*H175</f>
        <v>0</v>
      </c>
      <c r="J175" s="18">
        <f>E175+H175</f>
        <v>0</v>
      </c>
      <c r="K175" s="18">
        <f>F175+I175</f>
        <v>0</v>
      </c>
      <c r="L175" s="3"/>
      <c r="M175" s="3"/>
    </row>
    <row r="176" spans="1:13">
      <c r="A176" s="19" t="s">
        <v>239</v>
      </c>
      <c r="B176" s="19" t="s">
        <v>240</v>
      </c>
      <c r="C176" s="19" t="s">
        <v>15</v>
      </c>
      <c r="D176" s="20"/>
      <c r="E176" s="20"/>
      <c r="F176" s="20"/>
      <c r="G176" s="19" t="s">
        <v>15</v>
      </c>
      <c r="H176" s="20"/>
      <c r="I176" s="20"/>
      <c r="J176" s="20"/>
      <c r="K176" s="20"/>
      <c r="L176" s="3"/>
      <c r="M176" s="3"/>
    </row>
    <row r="177" spans="1:13">
      <c r="A177" s="19" t="s">
        <v>241</v>
      </c>
      <c r="B177" s="19" t="s">
        <v>242</v>
      </c>
      <c r="C177" s="19" t="s">
        <v>15</v>
      </c>
      <c r="D177" s="20"/>
      <c r="E177" s="20"/>
      <c r="F177" s="20"/>
      <c r="G177" s="19" t="s">
        <v>15</v>
      </c>
      <c r="H177" s="20"/>
      <c r="I177" s="20"/>
      <c r="J177" s="20"/>
      <c r="K177" s="20"/>
      <c r="L177" s="3"/>
      <c r="M177" s="3"/>
    </row>
    <row r="178" spans="1:13">
      <c r="A178" s="7" t="s">
        <v>243</v>
      </c>
      <c r="B178" s="7" t="s">
        <v>244</v>
      </c>
      <c r="C178" s="7" t="s">
        <v>224</v>
      </c>
      <c r="D178" s="18">
        <v>2</v>
      </c>
      <c r="E178" s="18"/>
      <c r="F178" s="18">
        <f>D178*E178</f>
        <v>0</v>
      </c>
      <c r="G178" s="7" t="s">
        <v>15</v>
      </c>
      <c r="H178" s="18"/>
      <c r="I178" s="18">
        <f>D178*H178</f>
        <v>0</v>
      </c>
      <c r="J178" s="18">
        <f>E178+H178</f>
        <v>0</v>
      </c>
      <c r="K178" s="18">
        <f>F178+I178</f>
        <v>0</v>
      </c>
      <c r="L178" s="3"/>
      <c r="M178" s="3"/>
    </row>
    <row r="179" spans="1:13">
      <c r="A179" s="19" t="s">
        <v>245</v>
      </c>
      <c r="B179" s="19" t="s">
        <v>246</v>
      </c>
      <c r="C179" s="19" t="s">
        <v>15</v>
      </c>
      <c r="D179" s="20"/>
      <c r="E179" s="20"/>
      <c r="F179" s="20"/>
      <c r="G179" s="19" t="s">
        <v>15</v>
      </c>
      <c r="H179" s="20"/>
      <c r="I179" s="20"/>
      <c r="J179" s="20"/>
      <c r="K179" s="20"/>
      <c r="L179" s="3"/>
      <c r="M179" s="3"/>
    </row>
    <row r="180" spans="1:13">
      <c r="A180" s="19" t="s">
        <v>247</v>
      </c>
      <c r="B180" s="19" t="s">
        <v>248</v>
      </c>
      <c r="C180" s="19" t="s">
        <v>15</v>
      </c>
      <c r="D180" s="20"/>
      <c r="E180" s="20"/>
      <c r="F180" s="20"/>
      <c r="G180" s="19" t="s">
        <v>15</v>
      </c>
      <c r="H180" s="20"/>
      <c r="I180" s="20"/>
      <c r="J180" s="20"/>
      <c r="K180" s="20"/>
      <c r="L180" s="3"/>
      <c r="M180" s="3"/>
    </row>
    <row r="181" spans="1:13">
      <c r="A181" s="7" t="s">
        <v>249</v>
      </c>
      <c r="B181" s="7" t="s">
        <v>250</v>
      </c>
      <c r="C181" s="7" t="s">
        <v>224</v>
      </c>
      <c r="D181" s="18">
        <v>0.5</v>
      </c>
      <c r="E181" s="18"/>
      <c r="F181" s="18">
        <f>D181*E181</f>
        <v>0</v>
      </c>
      <c r="G181" s="7" t="s">
        <v>15</v>
      </c>
      <c r="H181" s="18"/>
      <c r="I181" s="18">
        <f>D181*H181</f>
        <v>0</v>
      </c>
      <c r="J181" s="18">
        <f>E181+H181</f>
        <v>0</v>
      </c>
      <c r="K181" s="18">
        <f>F181+I181</f>
        <v>0</v>
      </c>
      <c r="L181" s="3"/>
      <c r="M181" s="3"/>
    </row>
    <row r="182" spans="1:13">
      <c r="A182" s="19" t="s">
        <v>251</v>
      </c>
      <c r="B182" s="19" t="s">
        <v>252</v>
      </c>
      <c r="C182" s="19" t="s">
        <v>15</v>
      </c>
      <c r="D182" s="20"/>
      <c r="E182" s="20"/>
      <c r="F182" s="20"/>
      <c r="G182" s="19" t="s">
        <v>15</v>
      </c>
      <c r="H182" s="20"/>
      <c r="I182" s="20"/>
      <c r="J182" s="20"/>
      <c r="K182" s="20"/>
      <c r="L182" s="3"/>
      <c r="M182" s="3"/>
    </row>
    <row r="183" spans="1:13">
      <c r="A183" s="7" t="s">
        <v>253</v>
      </c>
      <c r="B183" s="7" t="s">
        <v>254</v>
      </c>
      <c r="C183" s="7" t="s">
        <v>70</v>
      </c>
      <c r="D183" s="18">
        <v>2</v>
      </c>
      <c r="E183" s="18"/>
      <c r="F183" s="18">
        <f>D183*E183</f>
        <v>0</v>
      </c>
      <c r="G183" s="7" t="s">
        <v>15</v>
      </c>
      <c r="H183" s="18"/>
      <c r="I183" s="18">
        <f>D183*H183</f>
        <v>0</v>
      </c>
      <c r="J183" s="18">
        <f>E183+H183</f>
        <v>0</v>
      </c>
      <c r="K183" s="18">
        <f>F183+I183</f>
        <v>0</v>
      </c>
      <c r="L183" s="3"/>
      <c r="M183" s="3"/>
    </row>
    <row r="184" spans="1:13">
      <c r="A184" s="19" t="s">
        <v>255</v>
      </c>
      <c r="B184" s="19" t="s">
        <v>256</v>
      </c>
      <c r="C184" s="19" t="s">
        <v>15</v>
      </c>
      <c r="D184" s="20"/>
      <c r="E184" s="20"/>
      <c r="F184" s="20"/>
      <c r="G184" s="19" t="s">
        <v>15</v>
      </c>
      <c r="H184" s="20"/>
      <c r="I184" s="20"/>
      <c r="J184" s="20"/>
      <c r="K184" s="20"/>
      <c r="L184" s="3"/>
      <c r="M184" s="3"/>
    </row>
    <row r="185" spans="1:13">
      <c r="A185" s="7" t="s">
        <v>257</v>
      </c>
      <c r="B185" s="7" t="s">
        <v>258</v>
      </c>
      <c r="C185" s="7" t="s">
        <v>85</v>
      </c>
      <c r="D185" s="18">
        <v>60</v>
      </c>
      <c r="E185" s="18"/>
      <c r="F185" s="18">
        <f>D185*E185</f>
        <v>0</v>
      </c>
      <c r="G185" s="7" t="s">
        <v>15</v>
      </c>
      <c r="H185" s="18"/>
      <c r="I185" s="18">
        <f>D185*H185</f>
        <v>0</v>
      </c>
      <c r="J185" s="18">
        <f t="shared" ref="J185:K187" si="9">E185+H185</f>
        <v>0</v>
      </c>
      <c r="K185" s="18">
        <f t="shared" si="9"/>
        <v>0</v>
      </c>
      <c r="L185" s="3"/>
      <c r="M185" s="3"/>
    </row>
    <row r="186" spans="1:13">
      <c r="A186" s="7" t="s">
        <v>257</v>
      </c>
      <c r="B186" s="7" t="s">
        <v>259</v>
      </c>
      <c r="C186" s="7" t="s">
        <v>85</v>
      </c>
      <c r="D186" s="18">
        <v>5</v>
      </c>
      <c r="E186" s="18"/>
      <c r="F186" s="18">
        <f>D186*E186</f>
        <v>0</v>
      </c>
      <c r="G186" s="7" t="s">
        <v>15</v>
      </c>
      <c r="H186" s="18"/>
      <c r="I186" s="18">
        <f>D186*H186</f>
        <v>0</v>
      </c>
      <c r="J186" s="18">
        <f t="shared" si="9"/>
        <v>0</v>
      </c>
      <c r="K186" s="18">
        <f t="shared" si="9"/>
        <v>0</v>
      </c>
      <c r="L186" s="3"/>
      <c r="M186" s="3"/>
    </row>
    <row r="187" spans="1:13">
      <c r="A187" s="7" t="s">
        <v>257</v>
      </c>
      <c r="B187" s="7" t="s">
        <v>260</v>
      </c>
      <c r="C187" s="7" t="s">
        <v>85</v>
      </c>
      <c r="D187" s="18">
        <v>5</v>
      </c>
      <c r="E187" s="18"/>
      <c r="F187" s="18">
        <f>D187*E187</f>
        <v>0</v>
      </c>
      <c r="G187" s="7" t="s">
        <v>15</v>
      </c>
      <c r="H187" s="18"/>
      <c r="I187" s="18">
        <f>D187*H187</f>
        <v>0</v>
      </c>
      <c r="J187" s="18">
        <f t="shared" si="9"/>
        <v>0</v>
      </c>
      <c r="K187" s="18">
        <f t="shared" si="9"/>
        <v>0</v>
      </c>
      <c r="L187" s="3"/>
      <c r="M187" s="3"/>
    </row>
    <row r="188" spans="1:13">
      <c r="A188" s="19" t="s">
        <v>261</v>
      </c>
      <c r="B188" s="19" t="s">
        <v>262</v>
      </c>
      <c r="C188" s="19" t="s">
        <v>15</v>
      </c>
      <c r="D188" s="20"/>
      <c r="E188" s="20"/>
      <c r="F188" s="20"/>
      <c r="G188" s="19" t="s">
        <v>15</v>
      </c>
      <c r="H188" s="20"/>
      <c r="I188" s="20"/>
      <c r="J188" s="20"/>
      <c r="K188" s="20"/>
      <c r="L188" s="3"/>
      <c r="M188" s="3"/>
    </row>
    <row r="189" spans="1:13">
      <c r="A189" s="7" t="s">
        <v>263</v>
      </c>
      <c r="B189" s="7" t="s">
        <v>264</v>
      </c>
      <c r="C189" s="7" t="s">
        <v>85</v>
      </c>
      <c r="D189" s="18">
        <v>70</v>
      </c>
      <c r="E189" s="18"/>
      <c r="F189" s="18">
        <f>D189*E189</f>
        <v>0</v>
      </c>
      <c r="G189" s="7" t="s">
        <v>15</v>
      </c>
      <c r="H189" s="18"/>
      <c r="I189" s="18">
        <f>D189*H189</f>
        <v>0</v>
      </c>
      <c r="J189" s="18">
        <f>E189+H189</f>
        <v>0</v>
      </c>
      <c r="K189" s="18">
        <f>F189+I189</f>
        <v>0</v>
      </c>
      <c r="L189" s="3"/>
      <c r="M189" s="3"/>
    </row>
    <row r="190" spans="1:13">
      <c r="A190" s="19" t="s">
        <v>265</v>
      </c>
      <c r="B190" s="19" t="s">
        <v>266</v>
      </c>
      <c r="C190" s="19" t="s">
        <v>15</v>
      </c>
      <c r="D190" s="20"/>
      <c r="E190" s="20"/>
      <c r="F190" s="20"/>
      <c r="G190" s="19" t="s">
        <v>15</v>
      </c>
      <c r="H190" s="20"/>
      <c r="I190" s="20"/>
      <c r="J190" s="20"/>
      <c r="K190" s="20"/>
      <c r="L190" s="3"/>
      <c r="M190" s="3"/>
    </row>
    <row r="191" spans="1:13">
      <c r="A191" s="7" t="s">
        <v>267</v>
      </c>
      <c r="B191" s="7" t="s">
        <v>268</v>
      </c>
      <c r="C191" s="7" t="s">
        <v>85</v>
      </c>
      <c r="D191" s="18">
        <v>70</v>
      </c>
      <c r="E191" s="18"/>
      <c r="F191" s="18">
        <f>D191*E191</f>
        <v>0</v>
      </c>
      <c r="G191" s="7" t="s">
        <v>15</v>
      </c>
      <c r="H191" s="18"/>
      <c r="I191" s="18">
        <f>D191*H191</f>
        <v>0</v>
      </c>
      <c r="J191" s="18">
        <f>E191+H191</f>
        <v>0</v>
      </c>
      <c r="K191" s="18">
        <f>F191+I191</f>
        <v>0</v>
      </c>
      <c r="L191" s="3"/>
      <c r="M191" s="3"/>
    </row>
    <row r="192" spans="1:13" ht="26.25">
      <c r="A192" s="19" t="s">
        <v>269</v>
      </c>
      <c r="B192" s="21" t="s">
        <v>270</v>
      </c>
      <c r="C192" s="19" t="s">
        <v>15</v>
      </c>
      <c r="D192" s="20"/>
      <c r="E192" s="20"/>
      <c r="F192" s="20"/>
      <c r="G192" s="19" t="s">
        <v>15</v>
      </c>
      <c r="H192" s="20"/>
      <c r="I192" s="20"/>
      <c r="J192" s="20"/>
      <c r="K192" s="20"/>
      <c r="L192" s="3"/>
      <c r="M192" s="3"/>
    </row>
    <row r="193" spans="1:13">
      <c r="A193" s="7" t="s">
        <v>271</v>
      </c>
      <c r="B193" s="7" t="s">
        <v>272</v>
      </c>
      <c r="C193" s="7" t="s">
        <v>70</v>
      </c>
      <c r="D193" s="18">
        <v>4</v>
      </c>
      <c r="E193" s="18"/>
      <c r="F193" s="18">
        <f>D193*E193</f>
        <v>0</v>
      </c>
      <c r="G193" s="7" t="s">
        <v>15</v>
      </c>
      <c r="H193" s="18"/>
      <c r="I193" s="18">
        <f>D193*H193</f>
        <v>0</v>
      </c>
      <c r="J193" s="18">
        <f>E193+H193</f>
        <v>0</v>
      </c>
      <c r="K193" s="18">
        <f>F193+I193</f>
        <v>0</v>
      </c>
      <c r="L193" s="3"/>
      <c r="M193" s="3"/>
    </row>
    <row r="194" spans="1:13">
      <c r="A194" s="19" t="s">
        <v>273</v>
      </c>
      <c r="B194" s="19" t="s">
        <v>274</v>
      </c>
      <c r="C194" s="19" t="s">
        <v>15</v>
      </c>
      <c r="D194" s="20"/>
      <c r="E194" s="20"/>
      <c r="F194" s="20"/>
      <c r="G194" s="19" t="s">
        <v>15</v>
      </c>
      <c r="H194" s="20"/>
      <c r="I194" s="20"/>
      <c r="J194" s="20"/>
      <c r="K194" s="20"/>
      <c r="L194" s="3"/>
      <c r="M194" s="3"/>
    </row>
    <row r="195" spans="1:13">
      <c r="A195" s="7" t="s">
        <v>275</v>
      </c>
      <c r="B195" s="7" t="s">
        <v>258</v>
      </c>
      <c r="C195" s="7" t="s">
        <v>85</v>
      </c>
      <c r="D195" s="18">
        <v>60</v>
      </c>
      <c r="E195" s="18"/>
      <c r="F195" s="18">
        <f>D195*E195</f>
        <v>0</v>
      </c>
      <c r="G195" s="7" t="s">
        <v>15</v>
      </c>
      <c r="H195" s="18"/>
      <c r="I195" s="18">
        <f>D195*H195</f>
        <v>0</v>
      </c>
      <c r="J195" s="18">
        <f t="shared" ref="J195:K197" si="10">E195+H195</f>
        <v>0</v>
      </c>
      <c r="K195" s="18">
        <f t="shared" si="10"/>
        <v>0</v>
      </c>
      <c r="L195" s="3"/>
      <c r="M195" s="3"/>
    </row>
    <row r="196" spans="1:13">
      <c r="A196" s="7" t="s">
        <v>275</v>
      </c>
      <c r="B196" s="7" t="s">
        <v>259</v>
      </c>
      <c r="C196" s="7" t="s">
        <v>85</v>
      </c>
      <c r="D196" s="18">
        <v>5</v>
      </c>
      <c r="E196" s="18"/>
      <c r="F196" s="18">
        <f>D196*E196</f>
        <v>0</v>
      </c>
      <c r="G196" s="7" t="s">
        <v>15</v>
      </c>
      <c r="H196" s="18"/>
      <c r="I196" s="18">
        <f>D196*H196</f>
        <v>0</v>
      </c>
      <c r="J196" s="18">
        <f t="shared" si="10"/>
        <v>0</v>
      </c>
      <c r="K196" s="18">
        <f t="shared" si="10"/>
        <v>0</v>
      </c>
      <c r="L196" s="3"/>
      <c r="M196" s="3"/>
    </row>
    <row r="197" spans="1:13">
      <c r="A197" s="7" t="s">
        <v>275</v>
      </c>
      <c r="B197" s="7" t="s">
        <v>260</v>
      </c>
      <c r="C197" s="7" t="s">
        <v>85</v>
      </c>
      <c r="D197" s="18">
        <v>5</v>
      </c>
      <c r="E197" s="18"/>
      <c r="F197" s="18">
        <f>D197*E197</f>
        <v>0</v>
      </c>
      <c r="G197" s="7" t="s">
        <v>15</v>
      </c>
      <c r="H197" s="18"/>
      <c r="I197" s="18">
        <f>D197*H197</f>
        <v>0</v>
      </c>
      <c r="J197" s="18">
        <f t="shared" si="10"/>
        <v>0</v>
      </c>
      <c r="K197" s="18">
        <f t="shared" si="10"/>
        <v>0</v>
      </c>
      <c r="L197" s="3"/>
      <c r="M197" s="3"/>
    </row>
    <row r="198" spans="1:13">
      <c r="A198" s="19" t="s">
        <v>276</v>
      </c>
      <c r="B198" s="19" t="s">
        <v>277</v>
      </c>
      <c r="C198" s="19" t="s">
        <v>15</v>
      </c>
      <c r="D198" s="20"/>
      <c r="E198" s="20"/>
      <c r="F198" s="20"/>
      <c r="G198" s="19" t="s">
        <v>15</v>
      </c>
      <c r="H198" s="20"/>
      <c r="I198" s="20"/>
      <c r="J198" s="20"/>
      <c r="K198" s="20"/>
      <c r="L198" s="3"/>
      <c r="M198" s="3"/>
    </row>
    <row r="199" spans="1:13">
      <c r="A199" s="7" t="s">
        <v>278</v>
      </c>
      <c r="B199" s="7" t="s">
        <v>279</v>
      </c>
      <c r="C199" s="7" t="s">
        <v>224</v>
      </c>
      <c r="D199" s="18">
        <v>5.7</v>
      </c>
      <c r="E199" s="18"/>
      <c r="F199" s="18">
        <f>D199*E199</f>
        <v>0</v>
      </c>
      <c r="G199" s="7" t="s">
        <v>15</v>
      </c>
      <c r="H199" s="18"/>
      <c r="I199" s="18">
        <f>D199*H199</f>
        <v>0</v>
      </c>
      <c r="J199" s="18">
        <f>E199+H199</f>
        <v>0</v>
      </c>
      <c r="K199" s="18">
        <f>F199+I199</f>
        <v>0</v>
      </c>
      <c r="L199" s="3"/>
      <c r="M199" s="3"/>
    </row>
    <row r="200" spans="1:13">
      <c r="A200" s="19" t="s">
        <v>280</v>
      </c>
      <c r="B200" s="19" t="s">
        <v>281</v>
      </c>
      <c r="C200" s="19" t="s">
        <v>15</v>
      </c>
      <c r="D200" s="20"/>
      <c r="E200" s="20"/>
      <c r="F200" s="20"/>
      <c r="G200" s="19" t="s">
        <v>15</v>
      </c>
      <c r="H200" s="20"/>
      <c r="I200" s="20"/>
      <c r="J200" s="20"/>
      <c r="K200" s="20"/>
      <c r="L200" s="3"/>
      <c r="M200" s="3"/>
    </row>
    <row r="201" spans="1:13">
      <c r="A201" s="7" t="s">
        <v>282</v>
      </c>
      <c r="B201" s="7" t="s">
        <v>283</v>
      </c>
      <c r="C201" s="7" t="s">
        <v>233</v>
      </c>
      <c r="D201" s="18">
        <v>30</v>
      </c>
      <c r="E201" s="18"/>
      <c r="F201" s="18">
        <f>D201*E201</f>
        <v>0</v>
      </c>
      <c r="G201" s="7" t="s">
        <v>15</v>
      </c>
      <c r="H201" s="18"/>
      <c r="I201" s="18">
        <f>D201*H201</f>
        <v>0</v>
      </c>
      <c r="J201" s="18">
        <f>E201+H201</f>
        <v>0</v>
      </c>
      <c r="K201" s="18">
        <f>F201+I201</f>
        <v>0</v>
      </c>
      <c r="L201" s="3"/>
      <c r="M201" s="3"/>
    </row>
    <row r="202" spans="1:13">
      <c r="A202" s="19" t="s">
        <v>284</v>
      </c>
      <c r="B202" s="19" t="s">
        <v>285</v>
      </c>
      <c r="C202" s="19" t="s">
        <v>15</v>
      </c>
      <c r="D202" s="20"/>
      <c r="E202" s="20"/>
      <c r="F202" s="20"/>
      <c r="G202" s="19" t="s">
        <v>15</v>
      </c>
      <c r="H202" s="20"/>
      <c r="I202" s="20"/>
      <c r="J202" s="20"/>
      <c r="K202" s="20"/>
      <c r="L202" s="3"/>
      <c r="M202" s="3"/>
    </row>
    <row r="203" spans="1:13">
      <c r="A203" s="7" t="s">
        <v>286</v>
      </c>
      <c r="B203" s="7" t="s">
        <v>287</v>
      </c>
      <c r="C203" s="7" t="s">
        <v>233</v>
      </c>
      <c r="D203" s="18">
        <v>6</v>
      </c>
      <c r="E203" s="18"/>
      <c r="F203" s="18">
        <f>D203*E203</f>
        <v>0</v>
      </c>
      <c r="G203" s="7" t="s">
        <v>15</v>
      </c>
      <c r="H203" s="18"/>
      <c r="I203" s="18">
        <f>D203*H203</f>
        <v>0</v>
      </c>
      <c r="J203" s="18">
        <f t="shared" ref="J203:K205" si="11">E203+H203</f>
        <v>0</v>
      </c>
      <c r="K203" s="18">
        <f t="shared" si="11"/>
        <v>0</v>
      </c>
      <c r="L203" s="3"/>
      <c r="M203" s="3"/>
    </row>
    <row r="204" spans="1:13">
      <c r="A204" s="7" t="s">
        <v>288</v>
      </c>
      <c r="B204" s="7" t="s">
        <v>289</v>
      </c>
      <c r="C204" s="7" t="s">
        <v>233</v>
      </c>
      <c r="D204" s="18">
        <v>6</v>
      </c>
      <c r="E204" s="18"/>
      <c r="F204" s="18">
        <f>D204*E204</f>
        <v>0</v>
      </c>
      <c r="G204" s="7" t="s">
        <v>15</v>
      </c>
      <c r="H204" s="18"/>
      <c r="I204" s="18">
        <f>D204*H204</f>
        <v>0</v>
      </c>
      <c r="J204" s="18">
        <f t="shared" si="11"/>
        <v>0</v>
      </c>
      <c r="K204" s="18">
        <f t="shared" si="11"/>
        <v>0</v>
      </c>
      <c r="L204" s="3"/>
      <c r="M204" s="3"/>
    </row>
    <row r="205" spans="1:13">
      <c r="A205" s="7" t="s">
        <v>290</v>
      </c>
      <c r="B205" s="7" t="s">
        <v>291</v>
      </c>
      <c r="C205" s="7" t="s">
        <v>233</v>
      </c>
      <c r="D205" s="18">
        <v>6</v>
      </c>
      <c r="E205" s="18"/>
      <c r="F205" s="18">
        <f>D205*E205</f>
        <v>0</v>
      </c>
      <c r="G205" s="7" t="s">
        <v>15</v>
      </c>
      <c r="H205" s="18"/>
      <c r="I205" s="18">
        <f>D205*H205</f>
        <v>0</v>
      </c>
      <c r="J205" s="18">
        <f t="shared" si="11"/>
        <v>0</v>
      </c>
      <c r="K205" s="18">
        <f t="shared" si="11"/>
        <v>0</v>
      </c>
      <c r="L205" s="3"/>
      <c r="M205" s="3"/>
    </row>
    <row r="206" spans="1:13">
      <c r="A206" s="19" t="s">
        <v>292</v>
      </c>
      <c r="B206" s="19" t="s">
        <v>293</v>
      </c>
      <c r="C206" s="19" t="s">
        <v>15</v>
      </c>
      <c r="D206" s="20"/>
      <c r="E206" s="20"/>
      <c r="F206" s="20"/>
      <c r="G206" s="19" t="s">
        <v>15</v>
      </c>
      <c r="H206" s="20"/>
      <c r="I206" s="20"/>
      <c r="J206" s="20"/>
      <c r="K206" s="20"/>
      <c r="L206" s="3"/>
      <c r="M206" s="3"/>
    </row>
    <row r="207" spans="1:13">
      <c r="A207" s="7" t="s">
        <v>15</v>
      </c>
      <c r="B207" s="7" t="s">
        <v>237</v>
      </c>
      <c r="C207" s="7" t="s">
        <v>233</v>
      </c>
      <c r="D207" s="18">
        <v>1</v>
      </c>
      <c r="E207" s="18"/>
      <c r="F207" s="18">
        <f>D207*E207</f>
        <v>0</v>
      </c>
      <c r="G207" s="7" t="s">
        <v>15</v>
      </c>
      <c r="H207" s="18"/>
      <c r="I207" s="18">
        <f>D207*H207</f>
        <v>0</v>
      </c>
      <c r="J207" s="18">
        <f>E207+H207</f>
        <v>0</v>
      </c>
      <c r="K207" s="18">
        <f>F207+I207</f>
        <v>0</v>
      </c>
      <c r="L207" s="3"/>
      <c r="M207" s="3"/>
    </row>
    <row r="208" spans="1:13">
      <c r="A208" s="7" t="s">
        <v>15</v>
      </c>
      <c r="B208" s="7" t="s">
        <v>294</v>
      </c>
      <c r="C208" s="7" t="s">
        <v>233</v>
      </c>
      <c r="D208" s="18">
        <v>5</v>
      </c>
      <c r="E208" s="18"/>
      <c r="F208" s="18">
        <f>D208*E208</f>
        <v>0</v>
      </c>
      <c r="G208" s="7" t="s">
        <v>15</v>
      </c>
      <c r="H208" s="18"/>
      <c r="I208" s="18">
        <f>D208*H208</f>
        <v>0</v>
      </c>
      <c r="J208" s="18">
        <f>E208+H208</f>
        <v>0</v>
      </c>
      <c r="K208" s="18">
        <f>F208+I208</f>
        <v>0</v>
      </c>
      <c r="L208" s="3"/>
      <c r="M208" s="3"/>
    </row>
    <row r="209" spans="1:13">
      <c r="A209" s="6" t="s">
        <v>15</v>
      </c>
      <c r="B209" s="6" t="s">
        <v>105</v>
      </c>
      <c r="C209" s="6" t="s">
        <v>15</v>
      </c>
      <c r="D209" s="14"/>
      <c r="E209" s="14"/>
      <c r="F209" s="14">
        <f>SUM(F164:F208)</f>
        <v>0</v>
      </c>
      <c r="G209" s="6" t="s">
        <v>15</v>
      </c>
      <c r="H209" s="14"/>
      <c r="I209" s="14">
        <f>SUM(I164:I208)</f>
        <v>0</v>
      </c>
      <c r="J209" s="14"/>
      <c r="K209" s="14">
        <f>SUM(K164:K208)</f>
        <v>0</v>
      </c>
      <c r="L209" s="3"/>
      <c r="M209" s="3"/>
    </row>
    <row r="210" spans="1:13">
      <c r="A210" s="6" t="s">
        <v>15</v>
      </c>
      <c r="B210" s="6" t="s">
        <v>106</v>
      </c>
      <c r="C210" s="6" t="s">
        <v>15</v>
      </c>
      <c r="D210" s="14"/>
      <c r="E210" s="14"/>
      <c r="F210" s="14"/>
      <c r="G210" s="6" t="s">
        <v>15</v>
      </c>
      <c r="H210" s="14"/>
      <c r="I210" s="14"/>
      <c r="J210" s="14"/>
      <c r="K210" s="14"/>
      <c r="L210" s="3"/>
      <c r="M210" s="3"/>
    </row>
    <row r="211" spans="1:13">
      <c r="A211" s="19" t="s">
        <v>215</v>
      </c>
      <c r="B211" s="19" t="s">
        <v>216</v>
      </c>
      <c r="C211" s="19" t="s">
        <v>15</v>
      </c>
      <c r="D211" s="20"/>
      <c r="E211" s="20"/>
      <c r="F211" s="20"/>
      <c r="G211" s="19" t="s">
        <v>15</v>
      </c>
      <c r="H211" s="20"/>
      <c r="I211" s="20"/>
      <c r="J211" s="20"/>
      <c r="K211" s="20"/>
      <c r="L211" s="3"/>
      <c r="M211" s="3"/>
    </row>
    <row r="212" spans="1:13">
      <c r="A212" s="7" t="s">
        <v>217</v>
      </c>
      <c r="B212" s="7" t="s">
        <v>218</v>
      </c>
      <c r="C212" s="7" t="s">
        <v>219</v>
      </c>
      <c r="D212" s="18">
        <v>0.1</v>
      </c>
      <c r="E212" s="18"/>
      <c r="F212" s="18">
        <f>D212*E212</f>
        <v>0</v>
      </c>
      <c r="G212" s="7" t="s">
        <v>15</v>
      </c>
      <c r="H212" s="18"/>
      <c r="I212" s="18">
        <f>D212*H212</f>
        <v>0</v>
      </c>
      <c r="J212" s="18">
        <f>E212+H212</f>
        <v>0</v>
      </c>
      <c r="K212" s="18">
        <f>F212+I212</f>
        <v>0</v>
      </c>
      <c r="L212" s="3"/>
      <c r="M212" s="3"/>
    </row>
    <row r="213" spans="1:13">
      <c r="A213" s="19" t="s">
        <v>220</v>
      </c>
      <c r="B213" s="19" t="s">
        <v>221</v>
      </c>
      <c r="C213" s="19" t="s">
        <v>15</v>
      </c>
      <c r="D213" s="20"/>
      <c r="E213" s="20"/>
      <c r="F213" s="20"/>
      <c r="G213" s="19" t="s">
        <v>15</v>
      </c>
      <c r="H213" s="20"/>
      <c r="I213" s="20"/>
      <c r="J213" s="20"/>
      <c r="K213" s="20"/>
      <c r="L213" s="3"/>
      <c r="M213" s="3"/>
    </row>
    <row r="214" spans="1:13">
      <c r="A214" s="7" t="s">
        <v>222</v>
      </c>
      <c r="B214" s="7" t="s">
        <v>223</v>
      </c>
      <c r="C214" s="7" t="s">
        <v>224</v>
      </c>
      <c r="D214" s="18">
        <v>1.5</v>
      </c>
      <c r="E214" s="18"/>
      <c r="F214" s="18">
        <f>D214*E214</f>
        <v>0</v>
      </c>
      <c r="G214" s="7" t="s">
        <v>15</v>
      </c>
      <c r="H214" s="18"/>
      <c r="I214" s="18">
        <f>D214*H214</f>
        <v>0</v>
      </c>
      <c r="J214" s="18">
        <f>E214+H214</f>
        <v>0</v>
      </c>
      <c r="K214" s="18">
        <f>F214+I214</f>
        <v>0</v>
      </c>
      <c r="L214" s="3"/>
      <c r="M214" s="3"/>
    </row>
    <row r="215" spans="1:13">
      <c r="A215" s="19" t="s">
        <v>225</v>
      </c>
      <c r="B215" s="19" t="s">
        <v>226</v>
      </c>
      <c r="C215" s="19" t="s">
        <v>15</v>
      </c>
      <c r="D215" s="20"/>
      <c r="E215" s="20"/>
      <c r="F215" s="20"/>
      <c r="G215" s="19" t="s">
        <v>15</v>
      </c>
      <c r="H215" s="20"/>
      <c r="I215" s="20"/>
      <c r="J215" s="20"/>
      <c r="K215" s="20"/>
      <c r="L215" s="3"/>
      <c r="M215" s="3"/>
    </row>
    <row r="216" spans="1:13">
      <c r="A216" s="7" t="s">
        <v>227</v>
      </c>
      <c r="B216" s="7" t="s">
        <v>228</v>
      </c>
      <c r="C216" s="7" t="s">
        <v>85</v>
      </c>
      <c r="D216" s="18">
        <v>20</v>
      </c>
      <c r="E216" s="18"/>
      <c r="F216" s="18">
        <f>D216*E216</f>
        <v>0</v>
      </c>
      <c r="G216" s="7" t="s">
        <v>15</v>
      </c>
      <c r="H216" s="18"/>
      <c r="I216" s="18">
        <f>D216*H216</f>
        <v>0</v>
      </c>
      <c r="J216" s="18">
        <f>E216+H216</f>
        <v>0</v>
      </c>
      <c r="K216" s="18">
        <f>F216+I216</f>
        <v>0</v>
      </c>
      <c r="L216" s="3"/>
      <c r="M216" s="3"/>
    </row>
    <row r="217" spans="1:13">
      <c r="A217" s="19" t="s">
        <v>229</v>
      </c>
      <c r="B217" s="19" t="s">
        <v>230</v>
      </c>
      <c r="C217" s="19" t="s">
        <v>15</v>
      </c>
      <c r="D217" s="20"/>
      <c r="E217" s="20"/>
      <c r="F217" s="20"/>
      <c r="G217" s="19" t="s">
        <v>15</v>
      </c>
      <c r="H217" s="20"/>
      <c r="I217" s="20"/>
      <c r="J217" s="20"/>
      <c r="K217" s="20"/>
      <c r="L217" s="3"/>
      <c r="M217" s="3"/>
    </row>
    <row r="218" spans="1:13">
      <c r="A218" s="7" t="s">
        <v>231</v>
      </c>
      <c r="B218" s="7" t="s">
        <v>232</v>
      </c>
      <c r="C218" s="7" t="s">
        <v>233</v>
      </c>
      <c r="D218" s="18">
        <v>5</v>
      </c>
      <c r="E218" s="18"/>
      <c r="F218" s="18">
        <f>D218*E218</f>
        <v>0</v>
      </c>
      <c r="G218" s="7" t="s">
        <v>15</v>
      </c>
      <c r="H218" s="18"/>
      <c r="I218" s="18">
        <f>D218*H218</f>
        <v>0</v>
      </c>
      <c r="J218" s="18">
        <f>E218+H218</f>
        <v>0</v>
      </c>
      <c r="K218" s="18">
        <f>F218+I218</f>
        <v>0</v>
      </c>
      <c r="L218" s="3"/>
      <c r="M218" s="3"/>
    </row>
    <row r="219" spans="1:13">
      <c r="A219" s="19" t="s">
        <v>15</v>
      </c>
      <c r="B219" s="19" t="s">
        <v>238</v>
      </c>
      <c r="C219" s="19" t="s">
        <v>15</v>
      </c>
      <c r="D219" s="20"/>
      <c r="E219" s="20"/>
      <c r="F219" s="20"/>
      <c r="G219" s="19" t="s">
        <v>15</v>
      </c>
      <c r="H219" s="20"/>
      <c r="I219" s="20"/>
      <c r="J219" s="20"/>
      <c r="K219" s="20"/>
      <c r="L219" s="3"/>
      <c r="M219" s="3"/>
    </row>
    <row r="220" spans="1:13">
      <c r="A220" s="7" t="s">
        <v>15</v>
      </c>
      <c r="B220" s="7" t="s">
        <v>223</v>
      </c>
      <c r="C220" s="7" t="s">
        <v>224</v>
      </c>
      <c r="D220" s="18">
        <v>1</v>
      </c>
      <c r="E220" s="18"/>
      <c r="F220" s="18">
        <f>D220*E220</f>
        <v>0</v>
      </c>
      <c r="G220" s="7" t="s">
        <v>15</v>
      </c>
      <c r="H220" s="18"/>
      <c r="I220" s="18">
        <f>D220*H220</f>
        <v>0</v>
      </c>
      <c r="J220" s="18">
        <f>E220+H220</f>
        <v>0</v>
      </c>
      <c r="K220" s="18">
        <f>F220+I220</f>
        <v>0</v>
      </c>
      <c r="L220" s="3"/>
      <c r="M220" s="3"/>
    </row>
    <row r="221" spans="1:13">
      <c r="A221" s="19" t="s">
        <v>239</v>
      </c>
      <c r="B221" s="19" t="s">
        <v>240</v>
      </c>
      <c r="C221" s="19" t="s">
        <v>15</v>
      </c>
      <c r="D221" s="20"/>
      <c r="E221" s="20"/>
      <c r="F221" s="20"/>
      <c r="G221" s="19" t="s">
        <v>15</v>
      </c>
      <c r="H221" s="20"/>
      <c r="I221" s="20"/>
      <c r="J221" s="20"/>
      <c r="K221" s="20"/>
      <c r="L221" s="3"/>
      <c r="M221" s="3"/>
    </row>
    <row r="222" spans="1:13">
      <c r="A222" s="19" t="s">
        <v>241</v>
      </c>
      <c r="B222" s="19" t="s">
        <v>242</v>
      </c>
      <c r="C222" s="19" t="s">
        <v>15</v>
      </c>
      <c r="D222" s="20"/>
      <c r="E222" s="20"/>
      <c r="F222" s="20"/>
      <c r="G222" s="19" t="s">
        <v>15</v>
      </c>
      <c r="H222" s="20"/>
      <c r="I222" s="20"/>
      <c r="J222" s="20"/>
      <c r="K222" s="20"/>
      <c r="L222" s="3"/>
      <c r="M222" s="3"/>
    </row>
    <row r="223" spans="1:13">
      <c r="A223" s="7" t="s">
        <v>243</v>
      </c>
      <c r="B223" s="7" t="s">
        <v>244</v>
      </c>
      <c r="C223" s="7" t="s">
        <v>224</v>
      </c>
      <c r="D223" s="18">
        <v>2</v>
      </c>
      <c r="E223" s="18"/>
      <c r="F223" s="18">
        <f>D223*E223</f>
        <v>0</v>
      </c>
      <c r="G223" s="7" t="s">
        <v>15</v>
      </c>
      <c r="H223" s="18"/>
      <c r="I223" s="18">
        <f>D223*H223</f>
        <v>0</v>
      </c>
      <c r="J223" s="18">
        <f>E223+H223</f>
        <v>0</v>
      </c>
      <c r="K223" s="18">
        <f>F223+I223</f>
        <v>0</v>
      </c>
      <c r="L223" s="3"/>
      <c r="M223" s="3"/>
    </row>
    <row r="224" spans="1:13">
      <c r="A224" s="19" t="s">
        <v>245</v>
      </c>
      <c r="B224" s="19" t="s">
        <v>246</v>
      </c>
      <c r="C224" s="19" t="s">
        <v>15</v>
      </c>
      <c r="D224" s="20"/>
      <c r="E224" s="20"/>
      <c r="F224" s="20"/>
      <c r="G224" s="19" t="s">
        <v>15</v>
      </c>
      <c r="H224" s="20"/>
      <c r="I224" s="20"/>
      <c r="J224" s="20"/>
      <c r="K224" s="20"/>
      <c r="L224" s="3"/>
      <c r="M224" s="3"/>
    </row>
    <row r="225" spans="1:13">
      <c r="A225" s="19" t="s">
        <v>247</v>
      </c>
      <c r="B225" s="19" t="s">
        <v>248</v>
      </c>
      <c r="C225" s="19" t="s">
        <v>15</v>
      </c>
      <c r="D225" s="20"/>
      <c r="E225" s="20"/>
      <c r="F225" s="20"/>
      <c r="G225" s="19" t="s">
        <v>15</v>
      </c>
      <c r="H225" s="20"/>
      <c r="I225" s="20"/>
      <c r="J225" s="20"/>
      <c r="K225" s="20"/>
      <c r="L225" s="3"/>
      <c r="M225" s="3"/>
    </row>
    <row r="226" spans="1:13">
      <c r="A226" s="7" t="s">
        <v>249</v>
      </c>
      <c r="B226" s="7" t="s">
        <v>250</v>
      </c>
      <c r="C226" s="7" t="s">
        <v>224</v>
      </c>
      <c r="D226" s="18">
        <v>0.5</v>
      </c>
      <c r="E226" s="18"/>
      <c r="F226" s="18">
        <f>D226*E226</f>
        <v>0</v>
      </c>
      <c r="G226" s="7" t="s">
        <v>15</v>
      </c>
      <c r="H226" s="18"/>
      <c r="I226" s="18">
        <f>D226*H226</f>
        <v>0</v>
      </c>
      <c r="J226" s="18">
        <f>E226+H226</f>
        <v>0</v>
      </c>
      <c r="K226" s="18">
        <f>F226+I226</f>
        <v>0</v>
      </c>
      <c r="L226" s="3"/>
      <c r="M226" s="3"/>
    </row>
    <row r="227" spans="1:13">
      <c r="A227" s="19" t="s">
        <v>251</v>
      </c>
      <c r="B227" s="19" t="s">
        <v>252</v>
      </c>
      <c r="C227" s="19" t="s">
        <v>15</v>
      </c>
      <c r="D227" s="20"/>
      <c r="E227" s="20"/>
      <c r="F227" s="20"/>
      <c r="G227" s="19" t="s">
        <v>15</v>
      </c>
      <c r="H227" s="20"/>
      <c r="I227" s="20"/>
      <c r="J227" s="20"/>
      <c r="K227" s="20"/>
      <c r="L227" s="3"/>
      <c r="M227" s="3"/>
    </row>
    <row r="228" spans="1:13">
      <c r="A228" s="7" t="s">
        <v>253</v>
      </c>
      <c r="B228" s="7" t="s">
        <v>254</v>
      </c>
      <c r="C228" s="7" t="s">
        <v>70</v>
      </c>
      <c r="D228" s="18">
        <v>2</v>
      </c>
      <c r="E228" s="18"/>
      <c r="F228" s="18">
        <f>D228*E228</f>
        <v>0</v>
      </c>
      <c r="G228" s="7" t="s">
        <v>15</v>
      </c>
      <c r="H228" s="18"/>
      <c r="I228" s="18">
        <f>D228*H228</f>
        <v>0</v>
      </c>
      <c r="J228" s="18">
        <f>E228+H228</f>
        <v>0</v>
      </c>
      <c r="K228" s="18">
        <f>F228+I228</f>
        <v>0</v>
      </c>
      <c r="L228" s="3"/>
      <c r="M228" s="3"/>
    </row>
    <row r="229" spans="1:13">
      <c r="A229" s="19" t="s">
        <v>255</v>
      </c>
      <c r="B229" s="19" t="s">
        <v>256</v>
      </c>
      <c r="C229" s="19" t="s">
        <v>15</v>
      </c>
      <c r="D229" s="20"/>
      <c r="E229" s="20"/>
      <c r="F229" s="20"/>
      <c r="G229" s="19" t="s">
        <v>15</v>
      </c>
      <c r="H229" s="20"/>
      <c r="I229" s="20"/>
      <c r="J229" s="20"/>
      <c r="K229" s="20"/>
      <c r="L229" s="3"/>
      <c r="M229" s="3"/>
    </row>
    <row r="230" spans="1:13">
      <c r="A230" s="7" t="s">
        <v>257</v>
      </c>
      <c r="B230" s="7" t="s">
        <v>258</v>
      </c>
      <c r="C230" s="7" t="s">
        <v>85</v>
      </c>
      <c r="D230" s="18">
        <v>55</v>
      </c>
      <c r="E230" s="18"/>
      <c r="F230" s="18">
        <f>D230*E230</f>
        <v>0</v>
      </c>
      <c r="G230" s="7" t="s">
        <v>15</v>
      </c>
      <c r="H230" s="18"/>
      <c r="I230" s="18">
        <f>D230*H230</f>
        <v>0</v>
      </c>
      <c r="J230" s="18">
        <f t="shared" ref="J230:K232" si="12">E230+H230</f>
        <v>0</v>
      </c>
      <c r="K230" s="18">
        <f t="shared" si="12"/>
        <v>0</v>
      </c>
      <c r="L230" s="3"/>
      <c r="M230" s="3"/>
    </row>
    <row r="231" spans="1:13">
      <c r="A231" s="7" t="s">
        <v>257</v>
      </c>
      <c r="B231" s="7" t="s">
        <v>259</v>
      </c>
      <c r="C231" s="7" t="s">
        <v>85</v>
      </c>
      <c r="D231" s="18">
        <v>5</v>
      </c>
      <c r="E231" s="18"/>
      <c r="F231" s="18">
        <f>D231*E231</f>
        <v>0</v>
      </c>
      <c r="G231" s="7" t="s">
        <v>15</v>
      </c>
      <c r="H231" s="18"/>
      <c r="I231" s="18">
        <f>D231*H231</f>
        <v>0</v>
      </c>
      <c r="J231" s="18">
        <f t="shared" si="12"/>
        <v>0</v>
      </c>
      <c r="K231" s="18">
        <f t="shared" si="12"/>
        <v>0</v>
      </c>
      <c r="L231" s="3"/>
      <c r="M231" s="3"/>
    </row>
    <row r="232" spans="1:13">
      <c r="A232" s="7" t="s">
        <v>257</v>
      </c>
      <c r="B232" s="7" t="s">
        <v>260</v>
      </c>
      <c r="C232" s="7" t="s">
        <v>85</v>
      </c>
      <c r="D232" s="18">
        <v>5</v>
      </c>
      <c r="E232" s="18"/>
      <c r="F232" s="18">
        <f>D232*E232</f>
        <v>0</v>
      </c>
      <c r="G232" s="7" t="s">
        <v>15</v>
      </c>
      <c r="H232" s="18"/>
      <c r="I232" s="18">
        <f>D232*H232</f>
        <v>0</v>
      </c>
      <c r="J232" s="18">
        <f t="shared" si="12"/>
        <v>0</v>
      </c>
      <c r="K232" s="18">
        <f t="shared" si="12"/>
        <v>0</v>
      </c>
      <c r="L232" s="3"/>
      <c r="M232" s="3"/>
    </row>
    <row r="233" spans="1:13">
      <c r="A233" s="19" t="s">
        <v>261</v>
      </c>
      <c r="B233" s="19" t="s">
        <v>262</v>
      </c>
      <c r="C233" s="19" t="s">
        <v>15</v>
      </c>
      <c r="D233" s="20"/>
      <c r="E233" s="20"/>
      <c r="F233" s="20"/>
      <c r="G233" s="19" t="s">
        <v>15</v>
      </c>
      <c r="H233" s="20"/>
      <c r="I233" s="20"/>
      <c r="J233" s="20"/>
      <c r="K233" s="20"/>
      <c r="L233" s="3"/>
      <c r="M233" s="3"/>
    </row>
    <row r="234" spans="1:13">
      <c r="A234" s="7" t="s">
        <v>263</v>
      </c>
      <c r="B234" s="7" t="s">
        <v>264</v>
      </c>
      <c r="C234" s="7" t="s">
        <v>85</v>
      </c>
      <c r="D234" s="18">
        <v>25</v>
      </c>
      <c r="E234" s="18"/>
      <c r="F234" s="18">
        <f>D234*E234</f>
        <v>0</v>
      </c>
      <c r="G234" s="7" t="s">
        <v>15</v>
      </c>
      <c r="H234" s="18"/>
      <c r="I234" s="18">
        <f>D234*H234</f>
        <v>0</v>
      </c>
      <c r="J234" s="18">
        <f>E234+H234</f>
        <v>0</v>
      </c>
      <c r="K234" s="18">
        <f>F234+I234</f>
        <v>0</v>
      </c>
      <c r="L234" s="3"/>
      <c r="M234" s="3"/>
    </row>
    <row r="235" spans="1:13">
      <c r="A235" s="19" t="s">
        <v>265</v>
      </c>
      <c r="B235" s="19" t="s">
        <v>266</v>
      </c>
      <c r="C235" s="19" t="s">
        <v>15</v>
      </c>
      <c r="D235" s="20"/>
      <c r="E235" s="20"/>
      <c r="F235" s="20"/>
      <c r="G235" s="19" t="s">
        <v>15</v>
      </c>
      <c r="H235" s="20"/>
      <c r="I235" s="20"/>
      <c r="J235" s="20"/>
      <c r="K235" s="20"/>
      <c r="L235" s="3"/>
      <c r="M235" s="3"/>
    </row>
    <row r="236" spans="1:13">
      <c r="A236" s="7" t="s">
        <v>267</v>
      </c>
      <c r="B236" s="7" t="s">
        <v>268</v>
      </c>
      <c r="C236" s="7" t="s">
        <v>85</v>
      </c>
      <c r="D236" s="18">
        <v>25</v>
      </c>
      <c r="E236" s="18"/>
      <c r="F236" s="18">
        <f>D236*E236</f>
        <v>0</v>
      </c>
      <c r="G236" s="7" t="s">
        <v>15</v>
      </c>
      <c r="H236" s="18"/>
      <c r="I236" s="18">
        <f>D236*H236</f>
        <v>0</v>
      </c>
      <c r="J236" s="18">
        <f>E236+H236</f>
        <v>0</v>
      </c>
      <c r="K236" s="18">
        <f>F236+I236</f>
        <v>0</v>
      </c>
      <c r="L236" s="3"/>
      <c r="M236" s="3"/>
    </row>
    <row r="237" spans="1:13" ht="26.25">
      <c r="A237" s="19" t="s">
        <v>269</v>
      </c>
      <c r="B237" s="21" t="s">
        <v>270</v>
      </c>
      <c r="C237" s="19" t="s">
        <v>15</v>
      </c>
      <c r="D237" s="20"/>
      <c r="E237" s="20"/>
      <c r="F237" s="20"/>
      <c r="G237" s="19" t="s">
        <v>15</v>
      </c>
      <c r="H237" s="20"/>
      <c r="I237" s="20"/>
      <c r="J237" s="20"/>
      <c r="K237" s="20"/>
      <c r="L237" s="3"/>
      <c r="M237" s="3"/>
    </row>
    <row r="238" spans="1:13">
      <c r="A238" s="7" t="s">
        <v>271</v>
      </c>
      <c r="B238" s="7" t="s">
        <v>272</v>
      </c>
      <c r="C238" s="7" t="s">
        <v>70</v>
      </c>
      <c r="D238" s="18">
        <v>2</v>
      </c>
      <c r="E238" s="18"/>
      <c r="F238" s="18">
        <f>D238*E238</f>
        <v>0</v>
      </c>
      <c r="G238" s="7" t="s">
        <v>15</v>
      </c>
      <c r="H238" s="18"/>
      <c r="I238" s="18">
        <f>D238*H238</f>
        <v>0</v>
      </c>
      <c r="J238" s="18">
        <f>E238+H238</f>
        <v>0</v>
      </c>
      <c r="K238" s="18">
        <f>F238+I238</f>
        <v>0</v>
      </c>
      <c r="L238" s="3"/>
      <c r="M238" s="3"/>
    </row>
    <row r="239" spans="1:13">
      <c r="A239" s="19" t="s">
        <v>273</v>
      </c>
      <c r="B239" s="19" t="s">
        <v>274</v>
      </c>
      <c r="C239" s="19" t="s">
        <v>15</v>
      </c>
      <c r="D239" s="20"/>
      <c r="E239" s="20"/>
      <c r="F239" s="20"/>
      <c r="G239" s="19" t="s">
        <v>15</v>
      </c>
      <c r="H239" s="20"/>
      <c r="I239" s="20"/>
      <c r="J239" s="20"/>
      <c r="K239" s="20"/>
      <c r="L239" s="3"/>
      <c r="M239" s="3"/>
    </row>
    <row r="240" spans="1:13">
      <c r="A240" s="7" t="s">
        <v>275</v>
      </c>
      <c r="B240" s="7" t="s">
        <v>258</v>
      </c>
      <c r="C240" s="7" t="s">
        <v>85</v>
      </c>
      <c r="D240" s="18">
        <v>55</v>
      </c>
      <c r="E240" s="18"/>
      <c r="F240" s="18">
        <f>D240*E240</f>
        <v>0</v>
      </c>
      <c r="G240" s="7" t="s">
        <v>15</v>
      </c>
      <c r="H240" s="18"/>
      <c r="I240" s="18">
        <f>D240*H240</f>
        <v>0</v>
      </c>
      <c r="J240" s="18">
        <f t="shared" ref="J240:K242" si="13">E240+H240</f>
        <v>0</v>
      </c>
      <c r="K240" s="18">
        <f t="shared" si="13"/>
        <v>0</v>
      </c>
      <c r="L240" s="3"/>
      <c r="M240" s="3"/>
    </row>
    <row r="241" spans="1:13">
      <c r="A241" s="7" t="s">
        <v>275</v>
      </c>
      <c r="B241" s="7" t="s">
        <v>259</v>
      </c>
      <c r="C241" s="7" t="s">
        <v>85</v>
      </c>
      <c r="D241" s="18">
        <v>5</v>
      </c>
      <c r="E241" s="18"/>
      <c r="F241" s="18">
        <f>D241*E241</f>
        <v>0</v>
      </c>
      <c r="G241" s="7" t="s">
        <v>15</v>
      </c>
      <c r="H241" s="18"/>
      <c r="I241" s="18">
        <f>D241*H241</f>
        <v>0</v>
      </c>
      <c r="J241" s="18">
        <f t="shared" si="13"/>
        <v>0</v>
      </c>
      <c r="K241" s="18">
        <f t="shared" si="13"/>
        <v>0</v>
      </c>
      <c r="L241" s="3"/>
      <c r="M241" s="3"/>
    </row>
    <row r="242" spans="1:13">
      <c r="A242" s="7" t="s">
        <v>275</v>
      </c>
      <c r="B242" s="7" t="s">
        <v>260</v>
      </c>
      <c r="C242" s="7" t="s">
        <v>85</v>
      </c>
      <c r="D242" s="18">
        <v>5</v>
      </c>
      <c r="E242" s="18"/>
      <c r="F242" s="18">
        <f>D242*E242</f>
        <v>0</v>
      </c>
      <c r="G242" s="7" t="s">
        <v>15</v>
      </c>
      <c r="H242" s="18"/>
      <c r="I242" s="18">
        <f>D242*H242</f>
        <v>0</v>
      </c>
      <c r="J242" s="18">
        <f t="shared" si="13"/>
        <v>0</v>
      </c>
      <c r="K242" s="18">
        <f t="shared" si="13"/>
        <v>0</v>
      </c>
      <c r="L242" s="3"/>
      <c r="M242" s="3"/>
    </row>
    <row r="243" spans="1:13">
      <c r="A243" s="19" t="s">
        <v>276</v>
      </c>
      <c r="B243" s="19" t="s">
        <v>277</v>
      </c>
      <c r="C243" s="19" t="s">
        <v>15</v>
      </c>
      <c r="D243" s="20"/>
      <c r="E243" s="20"/>
      <c r="F243" s="20"/>
      <c r="G243" s="19" t="s">
        <v>15</v>
      </c>
      <c r="H243" s="20"/>
      <c r="I243" s="20"/>
      <c r="J243" s="20"/>
      <c r="K243" s="20"/>
      <c r="L243" s="3"/>
      <c r="M243" s="3"/>
    </row>
    <row r="244" spans="1:13">
      <c r="A244" s="7" t="s">
        <v>278</v>
      </c>
      <c r="B244" s="7" t="s">
        <v>279</v>
      </c>
      <c r="C244" s="7" t="s">
        <v>224</v>
      </c>
      <c r="D244" s="18">
        <v>3.25</v>
      </c>
      <c r="E244" s="18"/>
      <c r="F244" s="18">
        <f>D244*E244</f>
        <v>0</v>
      </c>
      <c r="G244" s="7" t="s">
        <v>15</v>
      </c>
      <c r="H244" s="18"/>
      <c r="I244" s="18">
        <f>D244*H244</f>
        <v>0</v>
      </c>
      <c r="J244" s="18">
        <f>E244+H244</f>
        <v>0</v>
      </c>
      <c r="K244" s="18">
        <f>F244+I244</f>
        <v>0</v>
      </c>
      <c r="L244" s="3"/>
      <c r="M244" s="3"/>
    </row>
    <row r="245" spans="1:13">
      <c r="A245" s="19" t="s">
        <v>280</v>
      </c>
      <c r="B245" s="19" t="s">
        <v>281</v>
      </c>
      <c r="C245" s="19" t="s">
        <v>15</v>
      </c>
      <c r="D245" s="20"/>
      <c r="E245" s="20"/>
      <c r="F245" s="20"/>
      <c r="G245" s="19" t="s">
        <v>15</v>
      </c>
      <c r="H245" s="20"/>
      <c r="I245" s="20"/>
      <c r="J245" s="20"/>
      <c r="K245" s="20"/>
      <c r="L245" s="3"/>
      <c r="M245" s="3"/>
    </row>
    <row r="246" spans="1:13">
      <c r="A246" s="7" t="s">
        <v>282</v>
      </c>
      <c r="B246" s="7" t="s">
        <v>283</v>
      </c>
      <c r="C246" s="7" t="s">
        <v>233</v>
      </c>
      <c r="D246" s="18">
        <v>30</v>
      </c>
      <c r="E246" s="18"/>
      <c r="F246" s="18">
        <f>D246*E246</f>
        <v>0</v>
      </c>
      <c r="G246" s="7" t="s">
        <v>15</v>
      </c>
      <c r="H246" s="18"/>
      <c r="I246" s="18">
        <f>D246*H246</f>
        <v>0</v>
      </c>
      <c r="J246" s="18">
        <f>E246+H246</f>
        <v>0</v>
      </c>
      <c r="K246" s="18">
        <f>F246+I246</f>
        <v>0</v>
      </c>
      <c r="L246" s="3"/>
      <c r="M246" s="3"/>
    </row>
    <row r="247" spans="1:13">
      <c r="A247" s="19" t="s">
        <v>284</v>
      </c>
      <c r="B247" s="19" t="s">
        <v>285</v>
      </c>
      <c r="C247" s="19" t="s">
        <v>15</v>
      </c>
      <c r="D247" s="20"/>
      <c r="E247" s="20"/>
      <c r="F247" s="20"/>
      <c r="G247" s="19" t="s">
        <v>15</v>
      </c>
      <c r="H247" s="20"/>
      <c r="I247" s="20"/>
      <c r="J247" s="20"/>
      <c r="K247" s="20"/>
      <c r="L247" s="3"/>
      <c r="M247" s="3"/>
    </row>
    <row r="248" spans="1:13">
      <c r="A248" s="7" t="s">
        <v>286</v>
      </c>
      <c r="B248" s="7" t="s">
        <v>287</v>
      </c>
      <c r="C248" s="7" t="s">
        <v>233</v>
      </c>
      <c r="D248" s="18">
        <v>6</v>
      </c>
      <c r="E248" s="18"/>
      <c r="F248" s="18">
        <f>D248*E248</f>
        <v>0</v>
      </c>
      <c r="G248" s="7" t="s">
        <v>15</v>
      </c>
      <c r="H248" s="18"/>
      <c r="I248" s="18">
        <f>D248*H248</f>
        <v>0</v>
      </c>
      <c r="J248" s="18">
        <f t="shared" ref="J248:K250" si="14">E248+H248</f>
        <v>0</v>
      </c>
      <c r="K248" s="18">
        <f t="shared" si="14"/>
        <v>0</v>
      </c>
      <c r="L248" s="3"/>
      <c r="M248" s="3"/>
    </row>
    <row r="249" spans="1:13">
      <c r="A249" s="7" t="s">
        <v>288</v>
      </c>
      <c r="B249" s="7" t="s">
        <v>289</v>
      </c>
      <c r="C249" s="7" t="s">
        <v>233</v>
      </c>
      <c r="D249" s="18">
        <v>6</v>
      </c>
      <c r="E249" s="18"/>
      <c r="F249" s="18">
        <f>D249*E249</f>
        <v>0</v>
      </c>
      <c r="G249" s="7" t="s">
        <v>15</v>
      </c>
      <c r="H249" s="18"/>
      <c r="I249" s="18">
        <f>D249*H249</f>
        <v>0</v>
      </c>
      <c r="J249" s="18">
        <f t="shared" si="14"/>
        <v>0</v>
      </c>
      <c r="K249" s="18">
        <f t="shared" si="14"/>
        <v>0</v>
      </c>
      <c r="L249" s="3"/>
      <c r="M249" s="3"/>
    </row>
    <row r="250" spans="1:13">
      <c r="A250" s="7" t="s">
        <v>290</v>
      </c>
      <c r="B250" s="7" t="s">
        <v>291</v>
      </c>
      <c r="C250" s="7" t="s">
        <v>233</v>
      </c>
      <c r="D250" s="18">
        <v>6</v>
      </c>
      <c r="E250" s="18"/>
      <c r="F250" s="18">
        <f>D250*E250</f>
        <v>0</v>
      </c>
      <c r="G250" s="7" t="s">
        <v>15</v>
      </c>
      <c r="H250" s="18"/>
      <c r="I250" s="18">
        <f>D250*H250</f>
        <v>0</v>
      </c>
      <c r="J250" s="18">
        <f t="shared" si="14"/>
        <v>0</v>
      </c>
      <c r="K250" s="18">
        <f t="shared" si="14"/>
        <v>0</v>
      </c>
      <c r="L250" s="3"/>
      <c r="M250" s="3"/>
    </row>
    <row r="251" spans="1:13">
      <c r="A251" s="19" t="s">
        <v>292</v>
      </c>
      <c r="B251" s="19" t="s">
        <v>293</v>
      </c>
      <c r="C251" s="19" t="s">
        <v>15</v>
      </c>
      <c r="D251" s="20"/>
      <c r="E251" s="20"/>
      <c r="F251" s="20"/>
      <c r="G251" s="19" t="s">
        <v>15</v>
      </c>
      <c r="H251" s="20"/>
      <c r="I251" s="20"/>
      <c r="J251" s="20"/>
      <c r="K251" s="20"/>
      <c r="L251" s="3"/>
      <c r="M251" s="3"/>
    </row>
    <row r="252" spans="1:13">
      <c r="A252" s="7" t="s">
        <v>15</v>
      </c>
      <c r="B252" s="7" t="s">
        <v>237</v>
      </c>
      <c r="C252" s="7" t="s">
        <v>233</v>
      </c>
      <c r="D252" s="18">
        <v>1</v>
      </c>
      <c r="E252" s="18"/>
      <c r="F252" s="18">
        <f>D252*E252</f>
        <v>0</v>
      </c>
      <c r="G252" s="7" t="s">
        <v>15</v>
      </c>
      <c r="H252" s="18"/>
      <c r="I252" s="18">
        <f>D252*H252</f>
        <v>0</v>
      </c>
      <c r="J252" s="18">
        <f>E252+H252</f>
        <v>0</v>
      </c>
      <c r="K252" s="18">
        <f>F252+I252</f>
        <v>0</v>
      </c>
      <c r="L252" s="3"/>
      <c r="M252" s="3"/>
    </row>
    <row r="253" spans="1:13">
      <c r="A253" s="7" t="s">
        <v>15</v>
      </c>
      <c r="B253" s="7" t="s">
        <v>294</v>
      </c>
      <c r="C253" s="7" t="s">
        <v>233</v>
      </c>
      <c r="D253" s="18">
        <v>5</v>
      </c>
      <c r="E253" s="18"/>
      <c r="F253" s="18">
        <f>D253*E253</f>
        <v>0</v>
      </c>
      <c r="G253" s="7" t="s">
        <v>15</v>
      </c>
      <c r="H253" s="18"/>
      <c r="I253" s="18">
        <f>D253*H253</f>
        <v>0</v>
      </c>
      <c r="J253" s="18">
        <f>E253+H253</f>
        <v>0</v>
      </c>
      <c r="K253" s="18">
        <f>F253+I253</f>
        <v>0</v>
      </c>
      <c r="L253" s="3"/>
      <c r="M253" s="3"/>
    </row>
    <row r="254" spans="1:13">
      <c r="A254" s="6" t="s">
        <v>15</v>
      </c>
      <c r="B254" s="6" t="s">
        <v>113</v>
      </c>
      <c r="C254" s="6" t="s">
        <v>15</v>
      </c>
      <c r="D254" s="14"/>
      <c r="E254" s="14"/>
      <c r="F254" s="14">
        <f>SUM(F211:F253)</f>
        <v>0</v>
      </c>
      <c r="G254" s="6" t="s">
        <v>15</v>
      </c>
      <c r="H254" s="14"/>
      <c r="I254" s="14">
        <f>SUM(I211:I253)</f>
        <v>0</v>
      </c>
      <c r="J254" s="14"/>
      <c r="K254" s="14">
        <f>SUM(K211:K253)</f>
        <v>0</v>
      </c>
      <c r="L254" s="3"/>
      <c r="M254" s="3"/>
    </row>
    <row r="255" spans="1:13">
      <c r="A255" s="4" t="s">
        <v>15</v>
      </c>
      <c r="B255" s="4" t="s">
        <v>295</v>
      </c>
      <c r="C255" s="4" t="s">
        <v>15</v>
      </c>
      <c r="D255" s="13"/>
      <c r="E255" s="13"/>
      <c r="F255" s="13">
        <f>SUM(F163:F208,F211:F253)</f>
        <v>0</v>
      </c>
      <c r="G255" s="4" t="s">
        <v>15</v>
      </c>
      <c r="H255" s="13"/>
      <c r="I255" s="13">
        <f>SUM(I163:I208,I211:I253)</f>
        <v>0</v>
      </c>
      <c r="J255" s="13"/>
      <c r="K255" s="13">
        <f>SUM(K163:K208,K211:K253)</f>
        <v>0</v>
      </c>
      <c r="L255" s="3"/>
      <c r="M255" s="3"/>
    </row>
    <row r="256" spans="1:13">
      <c r="A256" s="19" t="s">
        <v>15</v>
      </c>
      <c r="B256" s="19" t="s">
        <v>296</v>
      </c>
      <c r="C256" s="19" t="s">
        <v>15</v>
      </c>
      <c r="D256" s="20"/>
      <c r="E256" s="20"/>
      <c r="F256" s="20"/>
      <c r="G256" s="19" t="s">
        <v>15</v>
      </c>
      <c r="H256" s="20"/>
      <c r="I256" s="20"/>
      <c r="J256" s="20">
        <f t="shared" ref="J256:K261" si="15">E256+H256</f>
        <v>0</v>
      </c>
      <c r="K256" s="20">
        <f t="shared" si="15"/>
        <v>0</v>
      </c>
      <c r="L256" s="3"/>
      <c r="M256" s="3"/>
    </row>
    <row r="257" spans="1:13">
      <c r="A257" s="7" t="s">
        <v>15</v>
      </c>
      <c r="B257" s="7" t="s">
        <v>297</v>
      </c>
      <c r="C257" s="7" t="s">
        <v>15</v>
      </c>
      <c r="D257" s="18"/>
      <c r="E257" s="18"/>
      <c r="F257" s="18"/>
      <c r="G257" s="7" t="s">
        <v>15</v>
      </c>
      <c r="H257" s="18"/>
      <c r="I257" s="18"/>
      <c r="J257" s="18">
        <f t="shared" si="15"/>
        <v>0</v>
      </c>
      <c r="K257" s="18">
        <f t="shared" si="15"/>
        <v>0</v>
      </c>
      <c r="L257" s="3"/>
      <c r="M257" s="3"/>
    </row>
    <row r="258" spans="1:13">
      <c r="A258" s="7" t="s">
        <v>15</v>
      </c>
      <c r="B258" s="7" t="s">
        <v>298</v>
      </c>
      <c r="C258" s="7" t="s">
        <v>15</v>
      </c>
      <c r="D258" s="18"/>
      <c r="E258" s="18"/>
      <c r="F258" s="18"/>
      <c r="G258" s="7" t="s">
        <v>15</v>
      </c>
      <c r="H258" s="18"/>
      <c r="I258" s="18"/>
      <c r="J258" s="18">
        <f t="shared" si="15"/>
        <v>0</v>
      </c>
      <c r="K258" s="18">
        <f t="shared" si="15"/>
        <v>0</v>
      </c>
      <c r="L258" s="3"/>
      <c r="M258" s="3"/>
    </row>
    <row r="259" spans="1:13">
      <c r="A259" s="7" t="s">
        <v>15</v>
      </c>
      <c r="B259" s="7" t="s">
        <v>299</v>
      </c>
      <c r="C259" s="7" t="s">
        <v>15</v>
      </c>
      <c r="D259" s="18"/>
      <c r="E259" s="18"/>
      <c r="F259" s="18"/>
      <c r="G259" s="7" t="s">
        <v>15</v>
      </c>
      <c r="H259" s="18"/>
      <c r="I259" s="18"/>
      <c r="J259" s="18">
        <f t="shared" si="15"/>
        <v>0</v>
      </c>
      <c r="K259" s="18">
        <f t="shared" si="15"/>
        <v>0</v>
      </c>
      <c r="L259" s="3"/>
      <c r="M259" s="3"/>
    </row>
    <row r="260" spans="1:13">
      <c r="A260" s="7" t="s">
        <v>15</v>
      </c>
      <c r="B260" s="7" t="s">
        <v>300</v>
      </c>
      <c r="C260" s="7" t="s">
        <v>15</v>
      </c>
      <c r="D260" s="18"/>
      <c r="E260" s="18"/>
      <c r="F260" s="18"/>
      <c r="G260" s="7" t="s">
        <v>15</v>
      </c>
      <c r="H260" s="18"/>
      <c r="I260" s="18"/>
      <c r="J260" s="18">
        <f t="shared" si="15"/>
        <v>0</v>
      </c>
      <c r="K260" s="18">
        <f t="shared" si="15"/>
        <v>0</v>
      </c>
      <c r="L260" s="3"/>
      <c r="M260" s="3"/>
    </row>
    <row r="261" spans="1:13">
      <c r="A261" s="7" t="s">
        <v>15</v>
      </c>
      <c r="B261" s="7" t="s">
        <v>15</v>
      </c>
      <c r="C261" s="7" t="s">
        <v>15</v>
      </c>
      <c r="D261" s="18"/>
      <c r="E261" s="18"/>
      <c r="F261" s="18"/>
      <c r="G261" s="7" t="s">
        <v>15</v>
      </c>
      <c r="H261" s="18"/>
      <c r="I261" s="18"/>
      <c r="J261" s="18">
        <f t="shared" si="15"/>
        <v>0</v>
      </c>
      <c r="K261" s="18">
        <f t="shared" si="15"/>
        <v>0</v>
      </c>
      <c r="L261" s="3"/>
      <c r="M26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E2EB8-04F8-43B2-89D2-D3C949E6E185}">
  <dimension ref="A1:D32"/>
  <sheetViews>
    <sheetView tabSelected="1" workbookViewId="0">
      <selection activeCell="N17" sqref="N17"/>
    </sheetView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  <row r="32" spans="1:3">
      <c r="A32" s="1" t="s">
        <v>52</v>
      </c>
      <c r="B32" s="1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Ondřej Jetmar</cp:lastModifiedBy>
  <dcterms:created xsi:type="dcterms:W3CDTF">2021-10-18T16:54:48Z</dcterms:created>
  <dcterms:modified xsi:type="dcterms:W3CDTF">2021-11-25T14:20:30Z</dcterms:modified>
</cp:coreProperties>
</file>